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300" windowHeight="11016"/>
  </bookViews>
  <sheets>
    <sheet name="прил1" sheetId="10" r:id="rId1"/>
    <sheet name="прил2" sheetId="9" r:id="rId2"/>
    <sheet name="прил3" sheetId="32" r:id="rId3"/>
    <sheet name="прил4" sheetId="33" r:id="rId4"/>
    <sheet name="прил5" sheetId="31" r:id="rId5"/>
    <sheet name="прил6" sheetId="28" r:id="rId6"/>
    <sheet name="прил7" sheetId="29" r:id="rId7"/>
  </sheets>
  <definedNames>
    <definedName name="_xlnm._FilterDatabase" localSheetId="2" hidden="1">прил3!$A$16:$AA$513</definedName>
    <definedName name="_xlnm._FilterDatabase" localSheetId="3" hidden="1">прил4!$A$17:$AA$514</definedName>
    <definedName name="_xlnm._FilterDatabase" localSheetId="4" hidden="1">прил5!$A$19:$AA$575</definedName>
    <definedName name="_xlnm.Print_Titles" localSheetId="0">прил1!$20:$20</definedName>
    <definedName name="_xlnm.Print_Titles" localSheetId="1">прил2!$17:$18</definedName>
    <definedName name="_xlnm.Print_Titles" localSheetId="2">прил3!$14:$16</definedName>
    <definedName name="_xlnm.Print_Titles" localSheetId="3">прил4!$15:$17</definedName>
    <definedName name="_xlnm.Print_Titles" localSheetId="4">прил5!$17:$19</definedName>
    <definedName name="_xlnm.Print_Titles" localSheetId="5">прил6!$17:$19</definedName>
    <definedName name="_xlnm.Print_Area" localSheetId="0">прил1!$A$1:$C$149</definedName>
    <definedName name="_xlnm.Print_Area" localSheetId="1">прил2!$A$1:$D$82</definedName>
    <definedName name="_xlnm.Print_Area" localSheetId="2">прил3!$A$1:$F$513</definedName>
    <definedName name="_xlnm.Print_Area" localSheetId="3">прил4!$A$1:$F$513</definedName>
    <definedName name="_xlnm.Print_Area" localSheetId="6">прил7!$A$1:$C$46</definedName>
  </definedNames>
  <calcPr calcId="125725" refMode="R1C1"/>
</workbook>
</file>

<file path=xl/calcChain.xml><?xml version="1.0" encoding="utf-8"?>
<calcChain xmlns="http://schemas.openxmlformats.org/spreadsheetml/2006/main">
  <c r="F500" i="32"/>
  <c r="F501"/>
  <c r="F502"/>
  <c r="F503"/>
  <c r="F504"/>
  <c r="F501" i="33"/>
  <c r="F502"/>
  <c r="F57"/>
  <c r="F18"/>
  <c r="C31" i="29"/>
  <c r="C35"/>
  <c r="G575" i="31"/>
  <c r="G520"/>
  <c r="F455" i="32"/>
  <c r="G550" i="31"/>
  <c r="G549"/>
  <c r="G548"/>
  <c r="G544"/>
  <c r="G543"/>
  <c r="G542"/>
  <c r="G541"/>
  <c r="F512" i="33"/>
  <c r="F450"/>
  <c r="F444"/>
  <c r="F511" i="32"/>
  <c r="F443"/>
  <c r="F449"/>
  <c r="F450"/>
  <c r="F451"/>
  <c r="F457"/>
  <c r="F456"/>
  <c r="C119" i="10"/>
  <c r="C104"/>
  <c r="D59" i="28"/>
  <c r="D64"/>
  <c r="C34" i="29" l="1"/>
  <c r="C33" s="1"/>
  <c r="C32" s="1"/>
  <c r="C38"/>
  <c r="C37" s="1"/>
  <c r="C36" s="1"/>
  <c r="C30"/>
  <c r="C29" s="1"/>
  <c r="C28" s="1"/>
  <c r="C25"/>
  <c r="C23"/>
  <c r="C20"/>
  <c r="C19" s="1"/>
  <c r="C22" l="1"/>
  <c r="C27"/>
  <c r="C18" s="1"/>
  <c r="D63" i="28" l="1"/>
  <c r="D62" s="1"/>
  <c r="D58"/>
  <c r="D44"/>
  <c r="D38"/>
  <c r="D25"/>
  <c r="D24" s="1"/>
  <c r="D23"/>
  <c r="D22" s="1"/>
  <c r="D69" l="1"/>
  <c r="C145" i="10"/>
  <c r="C134"/>
  <c r="C51"/>
  <c r="C38"/>
  <c r="C31" l="1"/>
  <c r="C64" l="1"/>
  <c r="C30" l="1"/>
  <c r="C29"/>
  <c r="C28"/>
  <c r="C62"/>
  <c r="C61" s="1"/>
  <c r="C47"/>
  <c r="C39"/>
  <c r="C32"/>
  <c r="C23"/>
  <c r="C44"/>
  <c r="C36" l="1"/>
  <c r="C144"/>
  <c r="C139"/>
  <c r="C137"/>
  <c r="C130"/>
  <c r="C120"/>
  <c r="C106"/>
  <c r="C101" s="1"/>
  <c r="C98"/>
  <c r="C93"/>
  <c r="C72"/>
  <c r="C60"/>
  <c r="C58" s="1"/>
  <c r="C57" s="1"/>
  <c r="C56" s="1"/>
  <c r="C50"/>
  <c r="C48"/>
  <c r="C27"/>
  <c r="C22"/>
  <c r="C117" l="1"/>
  <c r="C46"/>
  <c r="C43" s="1"/>
  <c r="C133"/>
  <c r="C68"/>
  <c r="C21" l="1"/>
  <c r="C97"/>
  <c r="C96" s="1"/>
  <c r="C146" l="1"/>
</calcChain>
</file>

<file path=xl/sharedStrings.xml><?xml version="1.0" encoding="utf-8"?>
<sst xmlns="http://schemas.openxmlformats.org/spreadsheetml/2006/main" count="5195" uniqueCount="784">
  <si>
    <t>Начальник финансового управления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</si>
  <si>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</si>
  <si>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</si>
  <si>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</si>
  <si>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 платы за земельные участки,государственная собственность на которые не разграничена и которые расположеныв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</si>
  <si>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</si>
  <si>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</si>
  <si>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</si>
  <si>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</si>
  <si>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</si>
  <si>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1 17 01050 05 0000 180</t>
  </si>
  <si>
    <t>1 17 05050 05 0000 180</t>
  </si>
  <si>
    <t>2 02 01001 05 0000 151</t>
  </si>
  <si>
    <t>2 02 01003 05 0000 151</t>
  </si>
  <si>
    <t>2 02 02999 05 0000 151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</si>
  <si>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</si>
  <si>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2 02 03007 05 0000 151</t>
  </si>
  <si>
    <t>2 02 03024 05 0000 151</t>
  </si>
  <si>
    <t>2 02 03999 05 0000 151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</si>
  <si>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</si>
  <si>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</si>
  <si>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</si>
  <si>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2 02 04025 05 0000 151</t>
  </si>
  <si>
    <t>Прочие межбюджетные трансферты, передаваемые бюджетам муниципальных районов</t>
  </si>
  <si>
    <t>2 02 04999 05 0000 151</t>
  </si>
  <si>
    <t>2 07 05020 05 0000 180</t>
  </si>
  <si>
    <t>Прочие безвозмездные поступления в бюджеты муниципальных районов</t>
  </si>
  <si>
    <t>2 07 05030 05 0000 180</t>
  </si>
  <si>
    <t>Код бюджетной классификации РФ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</si>
  <si>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</si>
  <si>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</si>
  <si>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</si>
  <si>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Перечень главных администраторов доходов бюджета Черемховского районного муниципального образования - органов местного самоуправления</t>
  </si>
  <si>
    <t>Отдел по культуре и библиотечному обслуживанию администрации Черемховского районного муниципального образования</t>
  </si>
  <si>
    <t>1 13 01995 05 0000 130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</si>
  <si>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</si>
  <si>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</si>
  <si>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</si>
  <si>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Прочие субсидии бюджетам муниципальных районов</t>
  </si>
  <si>
    <t>Прочие субвенции бюджетам муниципальных районов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</si>
  <si>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</si>
  <si>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</si>
  <si>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Отдел образования администрации Черемховского районного муниципального образования</t>
  </si>
  <si>
    <t>Субвенции бюджетам муниципальных районов на выполнение передаваемых полномочий субъектов РФ</t>
  </si>
  <si>
    <t>Финансовое управление Администрации Черемховского районного муниципального образования</t>
  </si>
  <si>
    <t>Дотации бюджетам муниципальных районов на выравнивание уровня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</si>
  <si>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</si>
  <si>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</si>
  <si>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</si>
  <si>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2 19 05000 05 0000 151</t>
  </si>
  <si>
    <t>Комитет по управлению муниципальным имуществом Черемховского районного муниципального образования</t>
  </si>
  <si>
    <t>Администрация Черемховского районного муниципального образования</t>
  </si>
  <si>
    <t>917</t>
  </si>
  <si>
    <t>Субвенции бюджетам 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</si>
  <si>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918</t>
  </si>
  <si>
    <t>Контрольно-счетная палата Черемховского районного муниципального образования</t>
  </si>
  <si>
    <t>923</t>
  </si>
  <si>
    <t>2 02 03022 05 0000 151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</si>
  <si>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</si>
  <si>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</si>
  <si>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</si>
  <si>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Управление жилищно-коммунального хозяйства, строительства, транспорта, связи и экологии администрации Черемховского районного муниципального образования</t>
  </si>
  <si>
    <t>1 14 02053 05 0000 410</t>
  </si>
  <si>
    <t>1 14 06025 05 0000 430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</si>
  <si>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</si>
  <si>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</si>
  <si>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Прогнозируемые доходы бюджета Черемховского районного муниципального образования на 2016 год </t>
  </si>
  <si>
    <t>(тыс. рублей)</t>
  </si>
  <si>
    <t>Наименование</t>
  </si>
  <si>
    <t>Код бюджетной классификации Российской Федерации</t>
  </si>
  <si>
    <t xml:space="preserve">Прогноз на 2016 год 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</si>
  <si>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</si>
  <si>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</si>
  <si>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</si>
  <si>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</si>
  <si>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227,227¹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</si>
  <si>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</si>
  <si>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</t>
  </si>
  <si>
    <t>1 01 02020 01 0000 110</t>
  </si>
  <si>
    <t xml:space="preserve">Налог на доходы физических лиц с доходов,  полученных физическими лицами, не являющимися налоговыми резидентами </t>
  </si>
  <si>
    <t>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</si>
  <si>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</si>
  <si>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</si>
  <si>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</si>
  <si>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</si>
  <si>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зачисляемые в консолидированные бюджеты субъектов РФ</t>
  </si>
  <si>
    <t>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</si>
  <si>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</si>
  <si>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1 03 02240 01 0000 110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</si>
  <si>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</si>
  <si>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1 03 02250 01 0000 110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</si>
  <si>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</si>
  <si>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1 03 02260 01 0000 110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</si>
  <si>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</si>
  <si>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</si>
  <si>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</si>
  <si>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</si>
  <si>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 xml:space="preserve">Единый сельскохозяйственный налог </t>
  </si>
  <si>
    <t>1 05 03000 01 0000 110</t>
  </si>
  <si>
    <t>Налог, взимаемый в связи с применением патентной системы налогообложения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</si>
  <si>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</si>
  <si>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</si>
  <si>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</si>
  <si>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</si>
  <si>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1 08 07084 01 1000 110</t>
  </si>
  <si>
    <t>ЗАДОЛЖЕННОСТЬ И ПЕРЕРАСЧЕТЫ ПО ОТМЕНЕННЫМ НАЛОГАМ, СБОРАМ И ИНЫМ ОБЯЗАТЕЛЬНЫМ ПЛАТЕЖАМ</t>
  </si>
  <si>
    <t>1 09 00000 00 0000 000</t>
  </si>
  <si>
    <t>1 09 04010 02 0000 110</t>
  </si>
  <si>
    <t>Налог на имущество предприятий</t>
  </si>
  <si>
    <t>Налог с продаж</t>
  </si>
  <si>
    <t>1 09 06010 02 0000 110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</si>
  <si>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</si>
  <si>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</si>
  <si>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</si>
  <si>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</si>
  <si>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</si>
  <si>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</si>
  <si>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</si>
  <si>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</si>
  <si>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 xml:space="preserve">Плата за выбросы загрязняющих веществ в атмосферный воздух стационарными объектами 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</si>
  <si>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</si>
  <si>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</si>
  <si>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</si>
  <si>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</si>
  <si>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</si>
  <si>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</si>
  <si>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</si>
  <si>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ДОХОДЫ ОТ ОКАЗАНИЯ ПЛАТНЫХ УСЛУГ И КОМПЕНСАЦИИ ЗАТРАТ ГОСУДАРСТВА</t>
  </si>
  <si>
    <t>1 13 00000 00 0000 000</t>
  </si>
  <si>
    <t>Прочие доходы от оказания платных услуг (работ) получателями средств бюджетов муниципальных районов</t>
  </si>
  <si>
    <t>113 01995 05 0000 130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</si>
  <si>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</si>
  <si>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ДОХОДЫ ОТ ПРОДАЖИ МАТЕРИАЛЬНЫХ И НЕМАТЕРИАЛЬНЫХ АКТИВОВ</t>
  </si>
  <si>
    <t>1 14 00000 00 0000 000</t>
  </si>
  <si>
    <t>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</si>
  <si>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</si>
  <si>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</si>
  <si>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ШТРАФЫ, САНКЦИИ, ВОЗМЕЩЕНИЕ УЩЕРБА</t>
  </si>
  <si>
    <t>1 16 00000 00 0000 000</t>
  </si>
  <si>
    <t>Денежные взыскания (штрафы) за нарушение законодательства о налогах и сборах</t>
  </si>
  <si>
    <t>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</si>
  <si>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</si>
  <si>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</si>
  <si>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</si>
  <si>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</si>
  <si>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</t>
  </si>
  <si>
    <t>1 16 25000 01 0000 000</t>
  </si>
  <si>
    <t>Денежные взыскания (штрафы) за нарушение законодательства о недрах</t>
  </si>
  <si>
    <t>1 16 25010 01 6000 140</t>
  </si>
  <si>
    <t>Денежные взыскания (штрафы) за нарушение законодательства об охране и использовании животного мира</t>
  </si>
  <si>
    <t>1 16 25030 01 6000 140</t>
  </si>
  <si>
    <t>Денежные взыскания (штрафы) за нарушение законодательства в области охраны окружающей среды</t>
  </si>
  <si>
    <t>1 16 25050 01 6000 140</t>
  </si>
  <si>
    <t>Денежные взыскания (штрафы) за нарушение земельного законодательства</t>
  </si>
  <si>
    <t>1 16 25060 01 6000 140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</si>
  <si>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</si>
  <si>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1 16 28000 01 6000 140</t>
  </si>
  <si>
    <t>Денежные взыскания (штрафы) за правонарушения в области дорожного движения</t>
  </si>
  <si>
    <t>1 16 30000 01 0000 140</t>
  </si>
  <si>
    <t>Суммы по искам о возмещении вреда, причиненного окружающей среде</t>
  </si>
  <si>
    <t>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</si>
  <si>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</si>
  <si>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1 16 43000 01 0000 140</t>
  </si>
  <si>
    <t>1 16 900200 05 0000 140</t>
  </si>
  <si>
    <t>Прочие поступления от денежных взысканий (штрафов) и иных сумм в возмещение ущерба, зачисляемые в бюджеты муниципальных районов (081)</t>
  </si>
  <si>
    <t>Прочие поступления от денежных взысканий (штрафов) и иных сумм в возмещение ущерба, зачисляемые в бюджеты муниципальных районов(177)</t>
  </si>
  <si>
    <t>Прочие поступления от денежных взысканий (штрафов) и иных сумм в возмещение ущерба, зачисляемые в бюджеты муниципальных районов(188)</t>
  </si>
  <si>
    <t>Прочие поступления от денежных взысканий (штрафов) и иных сумм в возмещение ущерба, зачисляемые в бюджеты муниципальных районов(192)</t>
  </si>
  <si>
    <t>Прочие поступления от денежных взысканий (штрафов) и иных сумм в возмещение ущерба, зачисляемые в бюджеты муниципальных районов(809)</t>
  </si>
  <si>
    <t>Прочие поступления от денежных взысканий (штрафов) и иных сумм в возмещение ущерба, зачисляемые в бюджеты муниципальных районов(917)</t>
  </si>
  <si>
    <t>Прочие поступления от денежных взысканий (штрафов) и иных сумм в возмещение ущерба, зачисляемые в бюджеты муниципальных районов(815)</t>
  </si>
  <si>
    <t>ПРОЧИЕ НЕНАЛОГОВЫЕ ДОХОДЫ</t>
  </si>
  <si>
    <t>1 17 00000 00 0000 000</t>
  </si>
  <si>
    <t>Невыясненные поступления</t>
  </si>
  <si>
    <t>Прочие неналоговые доходы</t>
  </si>
  <si>
    <t>БЕЗВОЗМЕЗДНЫЕ ПОСТУПЛЕНИЯ</t>
  </si>
  <si>
    <t>2 00 00000 00 0000 000</t>
  </si>
  <si>
    <t>БЕЗВОЗМЕЗДНЫЕ ПОСТУПЛЕНИЯ ИЗ ДРУГИХ БЮДЖЕТОВ БЮДЖЕТНОЙ СИСТЕМЫ РФ</t>
  </si>
  <si>
    <t>2 02 00000 00 0000 151</t>
  </si>
  <si>
    <t>ДОТАЦИИ БЮДЖЕТАМ МУНИЦИПАЛЬНЫХ ОБРАЗОВАНИЙ</t>
  </si>
  <si>
    <t>2 02 01000 00 0000 151</t>
  </si>
  <si>
    <t xml:space="preserve">Дотации на выравнивание  бюджетной  обеспеченности муниципальных районов </t>
  </si>
  <si>
    <t>Дотации муниципальным районам на поддержку мер  по обеспечению сбалансированности  бюджетов</t>
  </si>
  <si>
    <t>СУБСИДИИ БЮДЖЕТАМ МУНИЦИПАЛЬНЫХ ОБРАЗОВАНИЙ</t>
  </si>
  <si>
    <t>2 02 02000 00 0000 151</t>
  </si>
  <si>
    <t>Субсидии бюджетам муниципальных районов на модернизацию региональных систем дошкольного образования</t>
  </si>
  <si>
    <t>2 02 02204 05 0000 151</t>
  </si>
  <si>
    <t>2 02 02051 05 0000 151</t>
  </si>
  <si>
    <t>Долгосрочная целевая программа "Энергосбережение и повышение энергетической эффективности на территории Иркутской области на 2011-2015 годы и на период до 2020 года</t>
  </si>
  <si>
    <t>2 02 02150 05 0000 151</t>
  </si>
  <si>
    <t>Прочие субсидии</t>
  </si>
  <si>
    <t>Выравнивание обеспеченности муниципальных образований Иркутской области по реализации ими их отдельных расходных обязательств</t>
  </si>
  <si>
    <t>Долгосрочная целевая программа "Социальное развитие села Иркутской области на 2011-2014 годы"</t>
  </si>
  <si>
    <t>Долгосрочная целевая программа Иркутской области "100 модельных домов культуры Приангарью" на 2011-2014 годы</t>
  </si>
  <si>
    <t xml:space="preserve">ДЦП "Развитие автомобильных дорог общего пользования регионального или межмуниципального значения и местного значения в Иркутской области на 2011-2015 годы "
</t>
  </si>
  <si>
    <t>Реализация мероприятий перечня проектов народных инициатив</t>
  </si>
  <si>
    <t>Долгосрочная целевая программа Иркутской области «Публичные центры правовой, деловой и социально-значимой информации центральных районных библиотек Иркутской области» (2013-2014 годы)</t>
  </si>
  <si>
    <t>Подпрограмма "Подготовка объектов коммунальной инфраструктуры Иркутской области к отопительному сезону в 2011-2013 годах"</t>
  </si>
  <si>
    <t xml:space="preserve">Долгосрочная целевая программа «Защита окружающией среды в Иркутской области на 2011-2015 годы" </t>
  </si>
  <si>
    <t>СУБВЕНЦИИ БЮДЖЕТАМ МУНИЦИПАЛЬНЫХ ОБРАЗОВАНИЙ</t>
  </si>
  <si>
    <t>2 02 03000 00 0000 151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</si>
  <si>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</si>
  <si>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местным бюджетам на выполнение переданных полномочий субъектов РФ</t>
  </si>
  <si>
    <t>осуществление областных государственных полномочий по хранению, комплектованию, 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</si>
  <si>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</si>
  <si>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районных комиссий по делам несовершеннолетних и защите их прав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</si>
  <si>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</si>
  <si>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</si>
  <si>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областных полномочий в сфере обращения с безнадзорными собаками и кошками 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</si>
  <si>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</si>
  <si>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</si>
  <si>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Прочие субвенции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</si>
  <si>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 организациях, обеспечение дополнительного  образоваания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</si>
  <si>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</si>
  <si>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ИНЫЕ МЕЖБЮДЖЕТНЫЕ ТРАНСФЕРТЫ</t>
  </si>
  <si>
    <t>2 02 04000 00 0000 151</t>
  </si>
  <si>
    <t>Межбюджетные трансферты, на комплектование книжных фондов библиотек муниципальных образований (областной бюджет)</t>
  </si>
  <si>
    <t>Межбюджетные трансферты, на комплектование книжных фондов библиотек муниципальных образований и государственных библиотек Москвы и Санкт-Петербурга (федеральный бюджет)</t>
  </si>
  <si>
    <t>ПРОЧИЕ МЕЖБЮДЖЕТНЫЕ ТРАНСФЕРТЫ</t>
  </si>
  <si>
    <t>2 02 04999 00 0000 151</t>
  </si>
  <si>
    <t>ПРОЧИЕ БЕЗВОЗМЕЗДНЫЕ ПОСТУПЛЕНИЯ</t>
  </si>
  <si>
    <t>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</si>
  <si>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</si>
  <si>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r>
      <t>ДОХОДЫ БЮДЖЕТОВ БЮДЖЕТНОЙ СИСТЕМЫ РОССИЙСКОЙ ФЕДЕРАЦИИ ОТ ВОЗВРАТА</t>
    </r>
    <r>
      <rPr>
        <b/>
        <i/>
        <sz val="11"/>
        <rFont val="TimesNewRomanPSMT"/>
      </rPr>
      <t xml:space="preserve"> </t>
    </r>
    <r>
      <rPr>
        <b/>
        <sz val="11"/>
        <rFont val="TimesNewRomanPSMT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</si>
  <si>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2 18 00000 00 0000 000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</si>
  <si>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</si>
  <si>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</si>
  <si>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ВОЗВРАТ ОТСТАКОВ СУБСИДИЙ И СУБВЕНЦИЙ</t>
  </si>
  <si>
    <t>2 19 00000 00 0000 000</t>
  </si>
  <si>
    <t>Возврат остатков субсидий и субвенций из бюджетов муниципальных районов</t>
  </si>
  <si>
    <t>2 19 05000 05 0000 180</t>
  </si>
  <si>
    <t>ИТОГО ДОХОДОВ</t>
  </si>
  <si>
    <t>113 01995 00 0000 130</t>
  </si>
  <si>
    <t>113 01000 00 0000 130</t>
  </si>
  <si>
    <t xml:space="preserve">Доходы от оказания платных услуг (работ) 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</si>
  <si>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</si>
  <si>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1 11 03050 05 0000 120 </t>
  </si>
  <si>
    <t>1 11 03000 00 0000 000</t>
  </si>
  <si>
    <t xml:space="preserve">Проценты, полученные от предоставления бюджетных кредитов внутри страны </t>
  </si>
  <si>
    <t>1 09 07053 05 1000 110</t>
  </si>
  <si>
    <t>Прочие местные налоги и сборы, мобилизуемые на территориях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</si>
  <si>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</si>
  <si>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</si>
  <si>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</si>
  <si>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</si>
  <si>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</si>
  <si>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</si>
  <si>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</t>
  </si>
  <si>
    <t>1 11 03050 05 0000 120</t>
  </si>
  <si>
    <t>Проценты, полученные от предоставления бюджетных кредитов внутри страны за счет средств  бюджетов муниципальных районов</t>
  </si>
  <si>
    <t>1 05 04000 02 0000 110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</si>
  <si>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</si>
  <si>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федеральных целевых программ</t>
  </si>
  <si>
    <t>2 02 02077 05 0000 151</t>
  </si>
  <si>
    <t>Субсидии местным бюджетам на 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</t>
  </si>
  <si>
    <t>Ю.Н. Гайдук</t>
  </si>
  <si>
    <t>Распределение  бюджетных ассигнований по разделам, подразделам, целевым статьям и группам видов расходов классификации расходов бюджетов на 2016 год</t>
  </si>
  <si>
    <t>Наименование показателя</t>
  </si>
  <si>
    <t>Код</t>
  </si>
  <si>
    <t xml:space="preserve">Сумма, тыс. руб. </t>
  </si>
  <si>
    <t>раздела</t>
  </si>
  <si>
    <t>подраздела</t>
  </si>
  <si>
    <t>целевой статьи</t>
  </si>
  <si>
    <t>вида расходов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</si>
  <si>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</si>
  <si>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</si>
  <si>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</si>
  <si>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</si>
  <si>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0200000000</t>
  </si>
  <si>
    <t>Глава муниципального образования</t>
  </si>
  <si>
    <t>0200200000</t>
  </si>
  <si>
    <t>Расходы на выплаты по оплате труда работников муниципальных органов</t>
  </si>
  <si>
    <t>0200220110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</si>
  <si>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</si>
  <si>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</si>
  <si>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муниципальных органов</t>
  </si>
  <si>
    <t>0200220190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</si>
  <si>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</si>
  <si>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</si>
  <si>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0200300000</t>
  </si>
  <si>
    <t>0200320110</t>
  </si>
  <si>
    <t>0200320190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</si>
  <si>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</si>
  <si>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</si>
  <si>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</si>
  <si>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</si>
  <si>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Председатель представительного органа муниципального образования</t>
  </si>
  <si>
    <t>0200400000</t>
  </si>
  <si>
    <t>0200420110</t>
  </si>
  <si>
    <t>0200420190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</si>
  <si>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</si>
  <si>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"Энергосбережение и повышение энергетической эффективности на территории Черемховского районного муниципального образования на 2014-2017 годы</t>
  </si>
  <si>
    <t>6400000000</t>
  </si>
  <si>
    <t>Создание системы мониторинга и информационного и методического обеспечения мероприятий по энергосбережению и повышению энергетической эффективности на территории Черемховского районного муниципального образования</t>
  </si>
  <si>
    <t>6402000000</t>
  </si>
  <si>
    <t>Реализация направления расходов в рамках муниципальной программы</t>
  </si>
  <si>
    <t>6402029999</t>
  </si>
  <si>
    <t>Судебная система</t>
  </si>
  <si>
    <t>Руководство и управление в сфере установленных функций</t>
  </si>
  <si>
    <t>0100000000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</si>
  <si>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</si>
  <si>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</si>
  <si>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</si>
  <si>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</si>
  <si>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0200500000</t>
  </si>
  <si>
    <t>0200520110</t>
  </si>
  <si>
    <t>0200520190</t>
  </si>
  <si>
    <t>Муниципальная программа "Повышение эффективности бюджетных расходов Черемховского районного муниципального образования на 2014-2016 годы"</t>
  </si>
  <si>
    <t>6000000000</t>
  </si>
  <si>
    <t>Совершенствование существующей автоматизированной компьютерной сети с целью осуществления мероприятий по улучшению качества ее работы для достижения наибольшей оперативности в управлении финансовыми средствами</t>
  </si>
  <si>
    <t>6006000000</t>
  </si>
  <si>
    <t>6006029999</t>
  </si>
  <si>
    <t>Обеспечение проведения выборов и референдумов</t>
  </si>
  <si>
    <t>Проведение выборов и референдумов</t>
  </si>
  <si>
    <t>0300000000</t>
  </si>
  <si>
    <t>Проведение выборов главы муниципального образования</t>
  </si>
  <si>
    <t>0300600000</t>
  </si>
  <si>
    <t>Резервные фонды</t>
  </si>
  <si>
    <t>0500000000</t>
  </si>
  <si>
    <t>Резервные фонды местных администраций</t>
  </si>
  <si>
    <t>0500900000</t>
  </si>
  <si>
    <t>Резервный фонд Администрации Черемховского районного муниципального образования</t>
  </si>
  <si>
    <t>0500904300</t>
  </si>
  <si>
    <t>Другие общегосударственные вопросы</t>
  </si>
  <si>
    <t>Проведение Всероссийской сельскохозяйственной переписи в 2016 году</t>
  </si>
  <si>
    <t>0100053910</t>
  </si>
  <si>
    <t>Осуществление отдельных областных государственных полномочий</t>
  </si>
  <si>
    <t>0200100000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</si>
  <si>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</si>
  <si>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0200173070</t>
  </si>
  <si>
    <t>Осуществление отдельных областных государственных полномочий в сфере труда</t>
  </si>
  <si>
    <t>0200173090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</si>
  <si>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</si>
  <si>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0200173130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</si>
  <si>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</si>
  <si>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0200173140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</si>
  <si>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</si>
  <si>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0200173150</t>
  </si>
  <si>
    <t>Реализация функций, связанных с общегосударственным управлением</t>
  </si>
  <si>
    <t>0900000000</t>
  </si>
  <si>
    <t>Выполнение других обязательств муниципальных образований</t>
  </si>
  <si>
    <t>0904700000</t>
  </si>
  <si>
    <t>Реализация мероприятий, осуществляемых органами местного самоуправления</t>
  </si>
  <si>
    <t>0904709999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</si>
  <si>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</si>
  <si>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0904723500</t>
  </si>
  <si>
    <t>Социальное обеспечение и иные выплаты населению</t>
  </si>
  <si>
    <t>300</t>
  </si>
  <si>
    <t>Единовременная денежная выплата лицу, удостоенному звания "Почетный гражданин Черемховского района"</t>
  </si>
  <si>
    <t>0904723600</t>
  </si>
  <si>
    <t>Централизованная бухгалтерия</t>
  </si>
  <si>
    <t>4500000000</t>
  </si>
  <si>
    <t>Расходы на обеспечение деятельности (оказание услуг) муниципальных учреждений</t>
  </si>
  <si>
    <t>4500020290</t>
  </si>
  <si>
    <t>4500072600</t>
  </si>
  <si>
    <t>Финансовое обеспечение муниципального задания на оказание муниципальных услуг бюджетными учреждениями</t>
  </si>
  <si>
    <t>4600000000</t>
  </si>
  <si>
    <t>Муниципальное бюджетное учреждение Проектсметсервис</t>
  </si>
  <si>
    <t>4600100000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</si>
  <si>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</si>
  <si>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</si>
  <si>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Муниципальное бюджетное учреждение Автоцентр</t>
  </si>
  <si>
    <t>4600200000</t>
  </si>
  <si>
    <t>Муниципальная программа "Улучшение условий и охраны труда в Черемховском районном муниципальном образовании на 2014-2017 годы"</t>
  </si>
  <si>
    <t>6700000000</t>
  </si>
  <si>
    <t>Улучшение условий и охраны труда в Черемховском районном муниципальном образовании</t>
  </si>
  <si>
    <t>6701000000</t>
  </si>
  <si>
    <t>Информационное обеспечение и пропаганда охраны труда</t>
  </si>
  <si>
    <t>6701001200</t>
  </si>
  <si>
    <t>Муниципальная программа "Инвентаризация муниципальных объектов недвижимости Черемховского районного муниципального образования на 2014-2017 годы"</t>
  </si>
  <si>
    <t>6900000000</t>
  </si>
  <si>
    <t>Повышение качества и оперативности управления объектами муниципальной собственности</t>
  </si>
  <si>
    <t>6901000000</t>
  </si>
  <si>
    <t>Создание единого информационного ресурса (базы достоверных данных), по объектам муниципальной собственности ЧРМО</t>
  </si>
  <si>
    <t>6901011000</t>
  </si>
  <si>
    <t>Муниципальная программа "Профилактика правонарушений в Черемховском районном муниципальном образовании на 2014-2017 годы"</t>
  </si>
  <si>
    <t>7600000000</t>
  </si>
  <si>
    <t>Выявление и устранение причин и условий, способствующих совершению правонарушений, совершаемых в общественных местах, преступлений против собственности</t>
  </si>
  <si>
    <t>7604000000</t>
  </si>
  <si>
    <t>7604029999</t>
  </si>
  <si>
    <t>Повышение эффективности деятельности правоохранительных органов в предупреждении правонарушений, укрепление кадрового состава полиции</t>
  </si>
  <si>
    <t>7605000000</t>
  </si>
  <si>
    <t>7605029999</t>
  </si>
  <si>
    <t>Муниципальная программа "Профилактика экстремизма и терроризма в Черемховском районном муниципальном образовании на 2014-2017 гг."</t>
  </si>
  <si>
    <t>7900000000</t>
  </si>
  <si>
    <t>Информационно-пропагандистское направление профилактики терроризма и экстремизма</t>
  </si>
  <si>
    <t>7901000000</t>
  </si>
  <si>
    <t>7901029999</t>
  </si>
  <si>
    <t>НАЦИОНАЛЬНАЯ ЭКОНОМИКА</t>
  </si>
  <si>
    <t>Сельское хозяйство и рыболовство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</si>
  <si>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</si>
  <si>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0200173120</t>
  </si>
  <si>
    <t>Дорожное хозяйство (дорожные фонды)</t>
  </si>
  <si>
    <t>Муниципальная программа "Устойчивое развитие сельских территорий Черемховского районного муниципального образования на 2014-2020 годы"</t>
  </si>
  <si>
    <t>8200000000</t>
  </si>
  <si>
    <t>Комплексное обустройство сельских территорий</t>
  </si>
  <si>
    <t>8200100000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</si>
  <si>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производства и переработки сельскохозяйственной продукции в рамках реализации мероприятий федеральной целевой программы "Устойчивое развитие сельских территорий на 2014 - 2017 годы и на период до 2020 года" (за счет средств местного бюджета)</t>
  </si>
  <si>
    <t>Капитальные вложения в объекты государственной (муниципальной) собственности</t>
  </si>
  <si>
    <t>400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</si>
  <si>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производства и переработки сельскохозяйственной продукции в рамках реализации мероприятий федеральной целевой программы "Устойчивое развитие сельских территорий на 2014 - 2017 годы и на период до 2020 года" (за счет средств областного бюджета)</t>
  </si>
  <si>
    <t>Другие вопросы в области национальной экономики</t>
  </si>
  <si>
    <t>Муниципальная программа "Поддержка и развитие малого и среднего предпринимательства в Черемховском районе" на 2014-2017 годы</t>
  </si>
  <si>
    <t>7200000000</t>
  </si>
  <si>
    <t>Формирование благоприятной внешней среды развития малого и среднего предпринимательства</t>
  </si>
  <si>
    <t>7200100000</t>
  </si>
  <si>
    <t>Софинансирование расходов на государственную поддержку малого и среднего предпринимательства, включая крестьянские (фермерские) хозяйства за счет местного бюджета</t>
  </si>
  <si>
    <t>72001L0640</t>
  </si>
  <si>
    <t>ЖИЛИЩНО-КОММУНАЛЬНОЕ ХОЗЯЙСТВО</t>
  </si>
  <si>
    <t>Жилищное хозяйство</t>
  </si>
  <si>
    <t>Жилищно-коммунальное хозяйство</t>
  </si>
  <si>
    <t>3500000000</t>
  </si>
  <si>
    <t>Мероприятия в области жилищного хозяйства</t>
  </si>
  <si>
    <t>3504800000</t>
  </si>
  <si>
    <t>Взносы на капитальный ремонт общего имущества в многоквартирных домах</t>
  </si>
  <si>
    <t>3504800290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</si>
  <si>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</si>
  <si>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</si>
  <si>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</si>
  <si>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Состояние окружающей среды и природопользования</t>
  </si>
  <si>
    <t>3600000000</t>
  </si>
  <si>
    <t>Прочие мероприятия, осуществляемые за счет межбюджетных трансфертов прошлых лет из областного бюджета</t>
  </si>
  <si>
    <t>3600079970</t>
  </si>
  <si>
    <t>ОБРАЗОВАНИЕ</t>
  </si>
  <si>
    <t>Дошкольное образование</t>
  </si>
  <si>
    <t>Детские дошкольные учреждения</t>
  </si>
  <si>
    <t>2000000000</t>
  </si>
  <si>
    <t>2000020290</t>
  </si>
  <si>
    <t>2000072600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</si>
  <si>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</si>
  <si>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2000073010</t>
  </si>
  <si>
    <t>Муниципальная программа "Безопасность образовательных организаций на 2014-2017 гг."</t>
  </si>
  <si>
    <t>6300000000</t>
  </si>
  <si>
    <t>Создание необходимых условий для предотвращения гибели и травматизма детей при чрезвычайных ситуациях, связанных с пожарами</t>
  </si>
  <si>
    <t>6301100000</t>
  </si>
  <si>
    <t>6301129999</t>
  </si>
  <si>
    <t>Муниципальная программа "Совершенствование организации питания в образовательных учреждениях на 2014-2017 годы"</t>
  </si>
  <si>
    <t>6800000000</t>
  </si>
  <si>
    <t>Санитарно-эпидемиологические мероприятия</t>
  </si>
  <si>
    <t>6801200000</t>
  </si>
  <si>
    <t>6801229999</t>
  </si>
  <si>
    <t>Обеспечение питанием отдельных категорий обучающихся муниципальных образовательных организаций</t>
  </si>
  <si>
    <t>6801300000</t>
  </si>
  <si>
    <t>6801329999</t>
  </si>
  <si>
    <t>Муниципальная программа "Развитие современной инфраструктуры объектов образования Черемховского района на 2014-2017 гг."</t>
  </si>
  <si>
    <t>8000000000</t>
  </si>
  <si>
    <t>Капитальный ремонт, проведение ремонтных работ по устранению неисправностей изношенных конструктивных элементов помещений, инженерных сетей, проведение ремонтных работ по монтажу, замене, частичной замене коммуникаций</t>
  </si>
  <si>
    <t>8001200000</t>
  </si>
  <si>
    <t>8001229999</t>
  </si>
  <si>
    <t>Муниципальная программа "Информатизация образовательных организаций Черемховского района на 2014-2017 годы"</t>
  </si>
  <si>
    <t>8100000000</t>
  </si>
  <si>
    <t>Интеграция образовательных организаций в единую информационно-образовательную среду</t>
  </si>
  <si>
    <t>8100100000</t>
  </si>
  <si>
    <t>Создание условий для персонального доступа к компьютеру сотрудникам дошкольных образовательных учреждений и учреждений дополнительного образования детей</t>
  </si>
  <si>
    <t>8100111100</t>
  </si>
  <si>
    <t>Предоставление доступа общеобразовательным организациям к сети "Интернет"</t>
  </si>
  <si>
    <t>8100111300</t>
  </si>
  <si>
    <t>Общее образование</t>
  </si>
  <si>
    <t>Школы-детские сады, школы начальные, неполные средние и средние</t>
  </si>
  <si>
    <t>2100000000</t>
  </si>
  <si>
    <t>2100020290</t>
  </si>
  <si>
    <t>2100072600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</si>
  <si>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</si>
  <si>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2100073020</t>
  </si>
  <si>
    <t>Учреждения по внешкольной работе с детьми</t>
  </si>
  <si>
    <t>2300000000</t>
  </si>
  <si>
    <t>2300020290</t>
  </si>
  <si>
    <t>2300072600</t>
  </si>
  <si>
    <t>Муниципальная программа "Организация отдыха, оздоровления и занятости детей и подростков на территории Черемховского районного муниципального образования на 2014-2017 годы"</t>
  </si>
  <si>
    <t>6100000000</t>
  </si>
  <si>
    <t>Создание условий для реализации программ муниципальных образований, направленных на трудоустройство подростков во время летних каникул</t>
  </si>
  <si>
    <t>6101300000</t>
  </si>
  <si>
    <t>6101329999</t>
  </si>
  <si>
    <t>Муниципальная программа "Безопасность школьных перевозок на 2014-2017 годы"</t>
  </si>
  <si>
    <t>6200000000</t>
  </si>
  <si>
    <t>Обеспечение доступности общеобразовательных организаций путем осуществления перевозок к месту обучения и обратно к месту жительства</t>
  </si>
  <si>
    <t>6201100000</t>
  </si>
  <si>
    <t>6201129999</t>
  </si>
  <si>
    <t>Модернизация автопарка общеобразовательных организаций через переоборудование имеющегося автотранспорта в соответствии с современными требованиями безопасности перевозок обучающихся</t>
  </si>
  <si>
    <t>6201200000</t>
  </si>
  <si>
    <t>6201229999</t>
  </si>
  <si>
    <t>Снижение количества пожаров, сокращение материального ущерба, наносимого пожарами</t>
  </si>
  <si>
    <t>6301200000</t>
  </si>
  <si>
    <t>6301229999</t>
  </si>
  <si>
    <t>Создание условий для обеспечения энергосбережения и повышения энергетической эффективности в бюджетной сфере Черемховского района</t>
  </si>
  <si>
    <t>6401000000</t>
  </si>
  <si>
    <t>6401029999</t>
  </si>
  <si>
    <t>Содействие строительству, реконструкции и капитальному ремонту зданий, строений, сооружений, соответствующих высокому классу энергоэффективности</t>
  </si>
  <si>
    <t>6403000000</t>
  </si>
  <si>
    <t>6403029999</t>
  </si>
  <si>
    <t>Комплексная модернизация материально-технической базы школьного питания, реконструкция и переоснащение школьных столовых, пищеблоков, использование новых современных технологий приготовления пищевой продукции</t>
  </si>
  <si>
    <t>6801100000</t>
  </si>
  <si>
    <t>6801129999</t>
  </si>
  <si>
    <t>Муниципальная программа "Развитие культуры в Черемховском районном муниципальном образовании на 2014-2017 гг."</t>
  </si>
  <si>
    <t>7000000000</t>
  </si>
  <si>
    <t>Выявление и предоставление мер социальной поддержки одаренным детям и талантливой молодежи</t>
  </si>
  <si>
    <t>7001200000</t>
  </si>
  <si>
    <t>7001229999</t>
  </si>
  <si>
    <t>Получение положительного заключения в государственной экспертизе на проектно-сметную документацию</t>
  </si>
  <si>
    <t>8001100000</t>
  </si>
  <si>
    <t>8001129999</t>
  </si>
  <si>
    <t>8001272050</t>
  </si>
  <si>
    <t>Софинансирование мероприятий по капитальному ремонту общеобразовательных организаций за счет средств местного бюджета</t>
  </si>
  <si>
    <t>80012S2050</t>
  </si>
  <si>
    <t>Муниципальная программа "Школьный учебник" Черемховского районного муниципального образования на 2015-2016 годы</t>
  </si>
  <si>
    <t>8400000000</t>
  </si>
  <si>
    <t>Совершенствование системы обеспечения образовательных организаций учебниками в связи с переходом на ФГОС основной школы</t>
  </si>
  <si>
    <t>8400100000</t>
  </si>
  <si>
    <t>Формирование учебных фондов в соответствии с Федеральным перечнем учебников, ФГОС основного общего образования</t>
  </si>
  <si>
    <t>8400101120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</si>
  <si>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</si>
  <si>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</si>
  <si>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4300000000</t>
  </si>
  <si>
    <t>Переподготовка и повышение квалификации кадров</t>
  </si>
  <si>
    <t>4304000000</t>
  </si>
  <si>
    <t>Повышение квалификации специалистов с целью получения навыков качественного финансового управления</t>
  </si>
  <si>
    <t>6005000000</t>
  </si>
  <si>
    <t>6005029999</t>
  </si>
  <si>
    <t>Формирование кадровой политики в сфере культуры</t>
  </si>
  <si>
    <t>7001600000</t>
  </si>
  <si>
    <t>7001629999</t>
  </si>
  <si>
    <t>Муниципальная программа "Противодействие коррупции в администрации Черемховского муниципального образования на 2014-2017 годы"</t>
  </si>
  <si>
    <t>8300000000</t>
  </si>
  <si>
    <t>Обеспечение защиты прав и законных интересов жителей Черемховского районного муниципального образования</t>
  </si>
  <si>
    <t>8300100000</t>
  </si>
  <si>
    <t>Организация получения муниципальными служащими дополнительного образования в сфере противодействия коррупции</t>
  </si>
  <si>
    <t>8300101110</t>
  </si>
  <si>
    <t>Снижение уровня коррупции при исполнении органами местного самоуправления муниципальных функций и предоставлении муниципальных услуг</t>
  </si>
  <si>
    <t>8300200000</t>
  </si>
  <si>
    <t>Организация повышения квалификации профессиональной подготовки муниципальных служащих, в должностные обязанности которых входит организация осуществления закупок</t>
  </si>
  <si>
    <t>8300202320</t>
  </si>
  <si>
    <t>Молодежная политика и оздоровление детей</t>
  </si>
  <si>
    <t>Организация отдыха детей 7-15 лет включительно в оздоровительных лагерях с дневным пребыванием</t>
  </si>
  <si>
    <t>6101100000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</si>
  <si>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</si>
  <si>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6101172080</t>
  </si>
  <si>
    <t>Расходы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</si>
  <si>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61011S2080</t>
  </si>
  <si>
    <t>6101200000</t>
  </si>
  <si>
    <t>6101229999</t>
  </si>
  <si>
    <t>Муниципальная программа "Комплексные меры профилактики злоупотребления наркотическими средствами и психотропными веществами в Черемховском районном муниципальном образовании на 2014-2017 гг."</t>
  </si>
  <si>
    <t>6600000000</t>
  </si>
  <si>
    <t>Формирование негативного отношения к употреблению наркотических средств и психотропных веществ через реализацию информационно-пропагандистской кампании</t>
  </si>
  <si>
    <t>6601100000</t>
  </si>
  <si>
    <t>6601129999</t>
  </si>
  <si>
    <t>Организация и проведение комплекса мероприятий по профилактике социально-негативных явлений, направленных на предупреждение возникновения и распространения наркомании в Черемховском районном муниципальном образовании</t>
  </si>
  <si>
    <t>6601200000</t>
  </si>
  <si>
    <t>6601229999</t>
  </si>
  <si>
    <t>Развитие системы раннего выявления незаконных потребителей наркотиков среди несовершеннолетних</t>
  </si>
  <si>
    <t>6601300000</t>
  </si>
  <si>
    <t>6601329999</t>
  </si>
  <si>
    <t>Муниципальная программа "Молодежная политика в Черемховском районном муниципальном образовании на 2014-2017 гг.</t>
  </si>
  <si>
    <t>7500000000</t>
  </si>
  <si>
    <t>Выявление и поддержка талантливой молодежи, реализация творческого потенциала молодежи</t>
  </si>
  <si>
    <t>7501000000</t>
  </si>
  <si>
    <t>7501029999</t>
  </si>
  <si>
    <t>Подготовка молодежи к участию в общественно-политической жизни страны, государственной деятельности и управлении, активизация участия молодежи в развитии деловой активности</t>
  </si>
  <si>
    <t>7502000000</t>
  </si>
  <si>
    <t>7502029999</t>
  </si>
  <si>
    <t>Создание условий для духовно-нравственного воспитания, гражданского и патриотического становления молодежи</t>
  </si>
  <si>
    <t>7503000000</t>
  </si>
  <si>
    <t>7503029999</t>
  </si>
  <si>
    <t>Обеспечение занятости молодежи, развитие предпринимательской активности, оптимизация качества профессионального ориентирования и профессиональной подготовки молодежи</t>
  </si>
  <si>
    <t>7504000000</t>
  </si>
  <si>
    <t>7504029999</t>
  </si>
  <si>
    <t>Содействие развитию института семьи и традиционных ценностей</t>
  </si>
  <si>
    <t>7505000000</t>
  </si>
  <si>
    <t>7505029999</t>
  </si>
  <si>
    <t>Поддержка молодежи, оказавшейся в трудной жизненной ситуации</t>
  </si>
  <si>
    <t>7506000000</t>
  </si>
  <si>
    <t>7506029999</t>
  </si>
  <si>
    <t>Организационное, техническое и методическое обеспечение мероприятий в сфере молодежной политики</t>
  </si>
  <si>
    <t>7507000000</t>
  </si>
  <si>
    <t>7507029999</t>
  </si>
  <si>
    <t>Другие вопросы в области образования</t>
  </si>
  <si>
    <t>Учреждения по сопровождению учебного процесса образовательных организаций</t>
  </si>
  <si>
    <t>4400000000</t>
  </si>
  <si>
    <t>Муниципальное казенное учреждение Центр развития образования</t>
  </si>
  <si>
    <t>4400100000</t>
  </si>
  <si>
    <t>4400120290</t>
  </si>
  <si>
    <t>Муниципальная программа "Повышение безопасности дорожного движения в Черемховском районе на 2016-2020 годы"</t>
  </si>
  <si>
    <t>7700000000</t>
  </si>
  <si>
    <t>Предупреждение опасного поведения участников дорожного движения</t>
  </si>
  <si>
    <t>7700100000</t>
  </si>
  <si>
    <t>7700129999</t>
  </si>
  <si>
    <t>Обеспечение безопасного участия детей в дорожном движении</t>
  </si>
  <si>
    <t>7700200000</t>
  </si>
  <si>
    <t>7700229999</t>
  </si>
  <si>
    <t>Оснащение мониторинговых процедур для формирования системы объективной оценки подготовки обучающихся выпускников образовательных организаций Черемховского района</t>
  </si>
  <si>
    <t>8100122100</t>
  </si>
  <si>
    <t>КУЛЬТУРА, КИНЕМАТОГРАФИЯ</t>
  </si>
  <si>
    <t>Культура</t>
  </si>
  <si>
    <t>Дворцы и дома культуры</t>
  </si>
  <si>
    <t>4000000000</t>
  </si>
  <si>
    <t>4000020290</t>
  </si>
  <si>
    <t>Музеи и постоянные выставки</t>
  </si>
  <si>
    <t>4100000000</t>
  </si>
  <si>
    <t>4100020290</t>
  </si>
  <si>
    <t>Библиотеки</t>
  </si>
  <si>
    <t>4200000000</t>
  </si>
  <si>
    <t>4200020290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</si>
  <si>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</si>
  <si>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4200051440</t>
  </si>
  <si>
    <t>4200072600</t>
  </si>
  <si>
    <t>Комплектование книжных фондов библиотек муниципальных образований Иркутской области</t>
  </si>
  <si>
    <t>4200074040</t>
  </si>
  <si>
    <t>Предоставление ресурсов и услуг для удовлетворения потребностей граждан в МКУК "Межпоселенческая библиотека Черемховского района"</t>
  </si>
  <si>
    <t>7001300000</t>
  </si>
  <si>
    <t>7001329999</t>
  </si>
  <si>
    <t>Укрепление и модернизация метериально-технической базы учреждений культуры</t>
  </si>
  <si>
    <t>7001500000</t>
  </si>
  <si>
    <t>7001529999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</si>
  <si>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</si>
  <si>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</si>
  <si>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</si>
  <si>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</si>
  <si>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4900000000</t>
  </si>
  <si>
    <t>Предоставление мер социальной поддержки</t>
  </si>
  <si>
    <t>4901000000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</si>
  <si>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</si>
  <si>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4901023490</t>
  </si>
  <si>
    <t>Социальное обеспечение населения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</si>
  <si>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</si>
  <si>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0200173030</t>
  </si>
  <si>
    <t>Предоставление гражданам субсидий на оплату жилых помещений и коммунальных услуг</t>
  </si>
  <si>
    <t>0200173040</t>
  </si>
  <si>
    <t>Муниципальная программа "Молодым семьям-доступное жилье на 2014-2019 гг.</t>
  </si>
  <si>
    <t>7100000000</t>
  </si>
  <si>
    <t>Обеспечение предоставления молодым семьям-участникам программы социальных выплат на приобретение жилого помещения или создание объекта индивидуального жилищного строительства</t>
  </si>
  <si>
    <t>7100100000</t>
  </si>
  <si>
    <t>Мероприятия по обеспечению жильем молодых семей за счет средств местного бюджета</t>
  </si>
  <si>
    <t>7100120200</t>
  </si>
  <si>
    <t>Мероприятия подпрограммы "Обеспечение жильем молодых семей" федеральной целевой программы "Жилище" на 2015 - 2020 годы</t>
  </si>
  <si>
    <t>7100150200</t>
  </si>
  <si>
    <t>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 (за счет средств местного бюджета)</t>
  </si>
  <si>
    <t>71001L0201</t>
  </si>
  <si>
    <t>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 (за счет средств областного бюджета)</t>
  </si>
  <si>
    <t>71001R0201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</si>
  <si>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</si>
  <si>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</si>
  <si>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0200173050</t>
  </si>
  <si>
    <t>Другие вопросы в области социальной политики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</si>
  <si>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</si>
  <si>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0200173060</t>
  </si>
  <si>
    <t>Муниципальная программа "Поддержка, проводимых мероприятий, посвященных Дням воинской славы, памятным датам России и работе с ветеранами и инвалидами в Черемховском районе на 2014-2017 гг."</t>
  </si>
  <si>
    <t>7400000000</t>
  </si>
  <si>
    <t>Реабилитационная работа, проведение мероприятий при подготовке к Дням воинской славы России, памятным датам России и работе с ветеранами, инвалидами</t>
  </si>
  <si>
    <t>7401100000</t>
  </si>
  <si>
    <t>7401129999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</si>
  <si>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</si>
  <si>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</si>
  <si>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Черемховском районном муниципальном образовании на 2014-2017  годы"</t>
  </si>
  <si>
    <t>6500000000</t>
  </si>
  <si>
    <t>Развитие массового спорта и физической культуры</t>
  </si>
  <si>
    <t>6502000000</t>
  </si>
  <si>
    <t>6502029999</t>
  </si>
  <si>
    <t>Развитие сети плоскостных спортивных сооружений</t>
  </si>
  <si>
    <t>8200112000</t>
  </si>
  <si>
    <t>Софинансирование мероприятий федеральной целевой программы "Устойчивое развитие сельских территорий на 2014 - 2017 годы и на период до 2020 года" за счет местного бюджета</t>
  </si>
  <si>
    <t>82001L0180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</si>
  <si>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</si>
  <si>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</si>
  <si>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исполнительной власти</t>
  </si>
  <si>
    <t>4700000000</t>
  </si>
  <si>
    <t>Предоставление субсидий МУП "Газета "Мое село - край Черемховский""</t>
  </si>
  <si>
    <t>4701000000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</si>
  <si>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</si>
  <si>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</si>
  <si>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</si>
  <si>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0400000000</t>
  </si>
  <si>
    <t>Процентные платежи по муниципальному долгу</t>
  </si>
  <si>
    <t>0400800000</t>
  </si>
  <si>
    <t>Обслуживание государственного (муниципального) долга</t>
  </si>
  <si>
    <t>700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</si>
  <si>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</si>
  <si>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</si>
  <si>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муниципальных образований</t>
  </si>
  <si>
    <t>5600000000</t>
  </si>
  <si>
    <t>Выравнивание бюджетной обеспеченности поселений из фонда финансовой поддержки поселений</t>
  </si>
  <si>
    <t>5601000000</t>
  </si>
  <si>
    <t>Выравнивание бюджетной обеспеченности поселений из фонда финансовой поддержки поселений Черемховского районного муниципального образования</t>
  </si>
  <si>
    <t>5601025010</t>
  </si>
  <si>
    <t>Межбюджетные трансферты</t>
  </si>
  <si>
    <t>500</t>
  </si>
  <si>
    <t>ИТОГО</t>
  </si>
  <si>
    <t xml:space="preserve">Начальник финансового управления </t>
  </si>
  <si>
    <t>Ведомственная структура расходов бюджета Черемховского районного муниципального образования на 2016 год</t>
  </si>
  <si>
    <t>ГРБС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</si>
  <si>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</si>
  <si>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</si>
  <si>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</si>
  <si>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</si>
  <si>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</si>
  <si>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</si>
  <si>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</si>
  <si>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</si>
  <si>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Распределение бюджетных ассигнований на реализацию муниципальных программ Черемховского районного муниципального образования на 2016 год</t>
  </si>
  <si>
    <t>№ п/п</t>
  </si>
  <si>
    <t>Наименование программы</t>
  </si>
  <si>
    <t>Исполнители</t>
  </si>
  <si>
    <t xml:space="preserve">сумма </t>
  </si>
  <si>
    <t>Всего, в том числе</t>
  </si>
  <si>
    <t>Финансовое управление АЧРМО</t>
  </si>
  <si>
    <t>Муниципальная программа "Энергосбережения и повышения энергетической эффективности на территории Черемховского районного муниципального образования на 2014-2017 годы</t>
  </si>
  <si>
    <t>Муниципальная программа "Развитие физической культуры и спорта в Черемховском районном муниципальном образовании на 2014-2017 гг."</t>
  </si>
  <si>
    <t>Муниципальная программа "Совершенствование организации питания в образовательных организациях на 2014-2017 годы"</t>
  </si>
  <si>
    <t>Муниципальная программа "Развитие культуры в Черемховском районном муниципальном образовании на  2014-2017 гг."</t>
  </si>
  <si>
    <t>Муниципальная программа "Поддержка проводимых мероприятий, посвященных Дням воинской славы, памятным датам России и работе с ветеранами и инвалидами в Черемховском районе на 2014-2017 годы"</t>
  </si>
  <si>
    <t>Муниципальная программа "Устойчивое развитие сельских территорий Черемховского районного муниципального образования" на 2014-2020 годы</t>
  </si>
  <si>
    <t>Управление ЖКХ АЧРМО</t>
  </si>
  <si>
    <t>"О внесении изменений в Решение Думы</t>
  </si>
  <si>
    <t>"О бюджете Черемховского районного муниципального</t>
  </si>
  <si>
    <t>образования на 2016 год"</t>
  </si>
  <si>
    <t xml:space="preserve">Приложение № 11 </t>
  </si>
  <si>
    <t xml:space="preserve">к Решению Думы </t>
  </si>
  <si>
    <t xml:space="preserve">"О бюджете Черемховского районного муниципального </t>
  </si>
  <si>
    <t>от  23.12.2015 № 58</t>
  </si>
  <si>
    <t>Источники внутреннего финансирования дефицита бюджета Черемховского районного муниципального образования на 2016 год</t>
  </si>
  <si>
    <t>(тыс.рублей)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</si>
  <si>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</si>
  <si>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</si>
  <si>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</si>
  <si>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</si>
  <si>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</si>
  <si>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</si>
  <si>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</si>
  <si>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Кредиты, полученные в валюте Российской Федерации от кредитных организаций бюджетами муниципальных районов</t>
  </si>
  <si>
    <t>910 01 02 00 00 05 0000 710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</si>
  <si>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</si>
  <si>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</si>
  <si>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</si>
  <si>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910 01 03 01 00 00 0000700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</si>
  <si>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</si>
  <si>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</si>
  <si>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</si>
  <si>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</si>
  <si>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</si>
  <si>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</si>
  <si>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</si>
  <si>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</si>
  <si>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</si>
  <si>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</si>
  <si>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</si>
  <si>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</si>
  <si>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</si>
  <si>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</si>
  <si>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</si>
  <si>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</si>
  <si>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</si>
  <si>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</si>
  <si>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</si>
  <si>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</si>
  <si>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</si>
  <si>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</si>
  <si>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</si>
  <si>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</si>
  <si>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</si>
  <si>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</si>
  <si>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</si>
  <si>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</si>
  <si>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</si>
  <si>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</si>
  <si>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</si>
  <si>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</si>
  <si>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Предоставление бюджетных кредитов внутри страны в валюте Российской Федерации</t>
  </si>
  <si>
    <t>910 01 06 05 00 00 0000 500</t>
  </si>
  <si>
    <t>Предоставление бюджетных кредитов 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</si>
  <si>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</si>
  <si>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</si>
  <si>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</si>
  <si>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Приложение  № 7 к Решению Думы</t>
  </si>
  <si>
    <t>Ю.Н.Гайдук</t>
  </si>
  <si>
    <t>Изменение остатков средств на счетах по учету средств бюджетов</t>
  </si>
  <si>
    <t>Софинансирование мероприятий по капитальному ремонту образовательных организаций Иркутской области (за счет средств областного бюджета)</t>
  </si>
  <si>
    <t>Софинансирование мероприятий по капитальному ремонту образовательных организаций Иркутской области, предусматривающих создание в общеобразовательных организациях, расположенных в сельской местности, условий для занятий физической культурой и спортом (за счет средств областного бюджета)</t>
  </si>
  <si>
    <t>80012R0972</t>
  </si>
  <si>
    <t>Строительство и реконструкция автомобильных дорого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объектам производства и переработки сельскохозяйственной продукции</t>
  </si>
  <si>
    <t>8200200000</t>
  </si>
  <si>
    <t>8200250180</t>
  </si>
  <si>
    <t>82002L0189</t>
  </si>
  <si>
    <t>82002R0189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</si>
  <si>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</si>
  <si>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Распределение  бюджетных ассигнований по разделам, подразделам классификации расходов бюджетов на 2016 год</t>
  </si>
  <si>
    <t>от  28.06.2016   № 89</t>
  </si>
</sst>
</file>

<file path=xl/styles.xml><?xml version="1.0" encoding="utf-8"?>
<styleSheet xmlns="http://schemas.openxmlformats.org/spreadsheetml/2006/main">
  <numFmts count="12">
    <numFmt numFmtId="164" formatCode="#,##0.0"/>
    <numFmt numFmtId="165" formatCode="#,##0.0_ ;[Red]\-#,##0.0\ "/>
    <numFmt numFmtId="166" formatCode="#,##0.00000"/>
    <numFmt numFmtId="167" formatCode="0.000"/>
    <numFmt numFmtId="168" formatCode="#,##0.0000"/>
    <numFmt numFmtId="169" formatCode="000"/>
    <numFmt numFmtId="170" formatCode="00;[Red]\-00;&quot;&quot;"/>
    <numFmt numFmtId="171" formatCode="0000000000;[Red]\-0000000000;&quot;&quot;"/>
    <numFmt numFmtId="172" formatCode="000;[Red]\-000;&quot;&quot;"/>
    <numFmt numFmtId="173" formatCode="#,##0.0;[Red]\-#,##0.0;0.0"/>
    <numFmt numFmtId="174" formatCode="#,##0.00;[Red]\-#,##0.00;0.00"/>
    <numFmt numFmtId="175" formatCode="0.0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 Cyr"/>
      <charset val="204"/>
    </font>
    <font>
      <b/>
      <sz val="11"/>
      <name val="TimesNewRomanPSMT"/>
    </font>
    <font>
      <b/>
      <i/>
      <sz val="11"/>
      <name val="TimesNewRomanPSMT"/>
    </font>
    <font>
      <sz val="11"/>
      <color indexed="8"/>
      <name val="TimesNewRomanPSMT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4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6" fillId="0" borderId="0"/>
    <xf numFmtId="0" fontId="3" fillId="0" borderId="0"/>
    <xf numFmtId="0" fontId="5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</cellStyleXfs>
  <cellXfs count="324">
    <xf numFmtId="0" fontId="0" fillId="0" borderId="0" xfId="0"/>
    <xf numFmtId="0" fontId="3" fillId="0" borderId="0" xfId="3" applyFont="1"/>
    <xf numFmtId="0" fontId="9" fillId="0" borderId="0" xfId="16" applyFont="1" applyFill="1"/>
    <xf numFmtId="0" fontId="4" fillId="0" borderId="0" xfId="16" applyFont="1" applyFill="1" applyAlignment="1"/>
    <xf numFmtId="0" fontId="10" fillId="0" borderId="0" xfId="16" applyFont="1" applyFill="1" applyAlignment="1">
      <alignment horizontal="center" vertical="center" wrapText="1"/>
    </xf>
    <xf numFmtId="0" fontId="13" fillId="0" borderId="2" xfId="16" applyFont="1" applyFill="1" applyBorder="1" applyAlignment="1">
      <alignment horizontal="center" vertical="center" wrapText="1"/>
    </xf>
    <xf numFmtId="0" fontId="12" fillId="0" borderId="2" xfId="16" applyFont="1" applyFill="1" applyBorder="1" applyAlignment="1">
      <alignment horizontal="center" vertical="center"/>
    </xf>
    <xf numFmtId="0" fontId="12" fillId="0" borderId="2" xfId="16" applyFont="1" applyFill="1" applyBorder="1"/>
    <xf numFmtId="0" fontId="9" fillId="0" borderId="0" xfId="16" applyFont="1" applyFill="1" applyAlignment="1">
      <alignment wrapText="1"/>
    </xf>
    <xf numFmtId="0" fontId="9" fillId="0" borderId="2" xfId="16" applyFont="1" applyFill="1" applyBorder="1" applyAlignment="1">
      <alignment horizontal="center" vertical="center"/>
    </xf>
    <xf numFmtId="49" fontId="9" fillId="0" borderId="2" xfId="16" applyNumberFormat="1" applyFont="1" applyFill="1" applyBorder="1" applyAlignment="1">
      <alignment horizontal="center" vertical="center"/>
    </xf>
    <xf numFmtId="49" fontId="9" fillId="0" borderId="2" xfId="22" applyNumberFormat="1" applyFont="1" applyFill="1" applyBorder="1" applyAlignment="1">
      <alignment horizontal="center" vertical="center"/>
    </xf>
    <xf numFmtId="0" fontId="9" fillId="0" borderId="2" xfId="22" applyFont="1" applyFill="1" applyBorder="1" applyAlignment="1">
      <alignment horizontal="center" vertical="center"/>
    </xf>
    <xf numFmtId="49" fontId="9" fillId="2" borderId="2" xfId="22" applyNumberFormat="1" applyFont="1" applyFill="1" applyBorder="1" applyAlignment="1">
      <alignment horizontal="center" vertical="center"/>
    </xf>
    <xf numFmtId="0" fontId="12" fillId="0" borderId="2" xfId="23" applyFont="1" applyFill="1" applyBorder="1" applyAlignment="1">
      <alignment horizontal="center" vertical="center"/>
    </xf>
    <xf numFmtId="0" fontId="12" fillId="0" borderId="2" xfId="23" applyFont="1" applyFill="1" applyBorder="1"/>
    <xf numFmtId="0" fontId="9" fillId="0" borderId="2" xfId="23" applyFont="1" applyFill="1" applyBorder="1" applyAlignment="1">
      <alignment horizontal="center" vertical="center"/>
    </xf>
    <xf numFmtId="0" fontId="9" fillId="0" borderId="0" xfId="16" applyFont="1" applyFill="1" applyAlignment="1">
      <alignment horizontal="right"/>
    </xf>
    <xf numFmtId="0" fontId="9" fillId="0" borderId="0" xfId="22" applyFont="1" applyFill="1"/>
    <xf numFmtId="0" fontId="3" fillId="0" borderId="0" xfId="3"/>
    <xf numFmtId="0" fontId="10" fillId="2" borderId="0" xfId="22" applyFont="1" applyFill="1" applyAlignment="1">
      <alignment horizontal="center" vertical="center" wrapText="1"/>
    </xf>
    <xf numFmtId="0" fontId="10" fillId="0" borderId="0" xfId="22" applyFont="1" applyFill="1" applyAlignment="1">
      <alignment horizontal="center" vertical="center" wrapText="1"/>
    </xf>
    <xf numFmtId="0" fontId="19" fillId="0" borderId="2" xfId="22" applyFont="1" applyFill="1" applyBorder="1" applyAlignment="1">
      <alignment horizontal="center" vertical="center"/>
    </xf>
    <xf numFmtId="0" fontId="19" fillId="0" borderId="2" xfId="22" applyFont="1" applyFill="1" applyBorder="1" applyAlignment="1">
      <alignment horizontal="center" vertical="center" wrapText="1"/>
    </xf>
    <xf numFmtId="0" fontId="19" fillId="0" borderId="2" xfId="22" applyFont="1" applyFill="1" applyBorder="1"/>
    <xf numFmtId="164" fontId="3" fillId="0" borderId="0" xfId="3" applyNumberFormat="1"/>
    <xf numFmtId="0" fontId="21" fillId="0" borderId="0" xfId="3" applyFont="1"/>
    <xf numFmtId="164" fontId="21" fillId="0" borderId="0" xfId="3" applyNumberFormat="1" applyFont="1"/>
    <xf numFmtId="0" fontId="22" fillId="2" borderId="2" xfId="25" applyFont="1" applyFill="1" applyBorder="1" applyAlignment="1">
      <alignment horizontal="left" vertical="top" wrapText="1"/>
    </xf>
    <xf numFmtId="0" fontId="23" fillId="0" borderId="2" xfId="22" applyFont="1" applyFill="1" applyBorder="1" applyAlignment="1">
      <alignment horizontal="center" vertical="center"/>
    </xf>
    <xf numFmtId="0" fontId="22" fillId="0" borderId="2" xfId="22" applyFont="1" applyFill="1" applyBorder="1" applyAlignment="1">
      <alignment wrapText="1"/>
    </xf>
    <xf numFmtId="0" fontId="22" fillId="2" borderId="2" xfId="25" applyFont="1" applyFill="1" applyBorder="1" applyAlignment="1">
      <alignment horizontal="left" vertical="center" wrapText="1"/>
    </xf>
    <xf numFmtId="0" fontId="23" fillId="2" borderId="2" xfId="25" applyFont="1" applyFill="1" applyBorder="1" applyAlignment="1">
      <alignment horizontal="center" vertical="center"/>
    </xf>
    <xf numFmtId="0" fontId="4" fillId="0" borderId="0" xfId="8" applyFont="1"/>
    <xf numFmtId="0" fontId="20" fillId="0" borderId="2" xfId="0" applyFont="1" applyBorder="1" applyAlignment="1">
      <alignment horizontal="left" wrapText="1"/>
    </xf>
    <xf numFmtId="0" fontId="19" fillId="0" borderId="2" xfId="22" applyFont="1" applyFill="1" applyBorder="1" applyAlignment="1"/>
    <xf numFmtId="0" fontId="22" fillId="2" borderId="2" xfId="22" applyFont="1" applyFill="1" applyBorder="1" applyAlignment="1">
      <alignment wrapText="1"/>
    </xf>
    <xf numFmtId="0" fontId="23" fillId="2" borderId="2" xfId="22" applyFont="1" applyFill="1" applyBorder="1" applyAlignment="1">
      <alignment horizontal="center" vertical="center"/>
    </xf>
    <xf numFmtId="0" fontId="3" fillId="2" borderId="0" xfId="3" applyFill="1"/>
    <xf numFmtId="0" fontId="22" fillId="0" borderId="2" xfId="22" applyFont="1" applyFill="1" applyBorder="1" applyAlignment="1">
      <alignment horizontal="left" vertical="center" wrapText="1"/>
    </xf>
    <xf numFmtId="0" fontId="19" fillId="0" borderId="2" xfId="22" applyFont="1" applyFill="1" applyBorder="1" applyAlignment="1">
      <alignment wrapText="1"/>
    </xf>
    <xf numFmtId="0" fontId="19" fillId="2" borderId="2" xfId="22" applyFont="1" applyFill="1" applyBorder="1" applyAlignment="1">
      <alignment wrapText="1"/>
    </xf>
    <xf numFmtId="0" fontId="19" fillId="2" borderId="2" xfId="22" applyFont="1" applyFill="1" applyBorder="1" applyAlignment="1">
      <alignment horizontal="center" vertical="center"/>
    </xf>
    <xf numFmtId="0" fontId="21" fillId="2" borderId="0" xfId="3" applyFont="1" applyFill="1"/>
    <xf numFmtId="0" fontId="23" fillId="2" borderId="2" xfId="22" applyFont="1" applyFill="1" applyBorder="1" applyAlignment="1">
      <alignment wrapText="1"/>
    </xf>
    <xf numFmtId="0" fontId="22" fillId="0" borderId="2" xfId="22" applyNumberFormat="1" applyFont="1" applyFill="1" applyBorder="1" applyAlignment="1">
      <alignment wrapText="1"/>
    </xf>
    <xf numFmtId="0" fontId="22" fillId="2" borderId="2" xfId="22" applyFont="1" applyFill="1" applyBorder="1" applyAlignment="1">
      <alignment vertical="top" wrapText="1"/>
    </xf>
    <xf numFmtId="0" fontId="23" fillId="0" borderId="2" xfId="22" applyFont="1" applyFill="1" applyBorder="1" applyAlignment="1">
      <alignment wrapText="1"/>
    </xf>
    <xf numFmtId="0" fontId="22" fillId="0" borderId="2" xfId="0" applyFont="1" applyBorder="1" applyAlignment="1">
      <alignment horizontal="left" wrapText="1"/>
    </xf>
    <xf numFmtId="0" fontId="22" fillId="0" borderId="2" xfId="0" applyFont="1" applyBorder="1" applyAlignment="1">
      <alignment horizontal="center" vertical="center"/>
    </xf>
    <xf numFmtId="0" fontId="23" fillId="0" borderId="2" xfId="22" applyFont="1" applyFill="1" applyBorder="1" applyAlignment="1">
      <alignment horizontal="left" vertical="top" wrapText="1"/>
    </xf>
    <xf numFmtId="0" fontId="23" fillId="0" borderId="2" xfId="22" applyFont="1" applyFill="1" applyBorder="1" applyAlignment="1">
      <alignment horizontal="left" vertical="center" wrapText="1"/>
    </xf>
    <xf numFmtId="0" fontId="22" fillId="0" borderId="2" xfId="0" applyFont="1" applyBorder="1" applyAlignment="1">
      <alignment wrapText="1"/>
    </xf>
    <xf numFmtId="0" fontId="23" fillId="0" borderId="2" xfId="0" applyFont="1" applyFill="1" applyBorder="1" applyAlignment="1">
      <alignment horizontal="left" vertical="top" wrapText="1"/>
    </xf>
    <xf numFmtId="0" fontId="23" fillId="2" borderId="2" xfId="22" applyFont="1" applyFill="1" applyBorder="1" applyAlignment="1">
      <alignment horizontal="left" vertical="top" wrapText="1"/>
    </xf>
    <xf numFmtId="165" fontId="22" fillId="2" borderId="2" xfId="26" applyNumberFormat="1" applyFont="1" applyFill="1" applyBorder="1" applyAlignment="1">
      <alignment horizontal="left" vertical="top" wrapText="1"/>
    </xf>
    <xf numFmtId="49" fontId="23" fillId="2" borderId="2" xfId="22" applyNumberFormat="1" applyFont="1" applyFill="1" applyBorder="1" applyAlignment="1">
      <alignment horizontal="center" vertical="center"/>
    </xf>
    <xf numFmtId="0" fontId="20" fillId="0" borderId="2" xfId="22" applyFont="1" applyFill="1" applyBorder="1" applyAlignment="1">
      <alignment wrapText="1"/>
    </xf>
    <xf numFmtId="0" fontId="22" fillId="0" borderId="2" xfId="0" applyFont="1" applyFill="1" applyBorder="1" applyAlignment="1">
      <alignment vertical="center" wrapText="1"/>
    </xf>
    <xf numFmtId="0" fontId="22" fillId="0" borderId="2" xfId="26" applyFont="1" applyFill="1" applyBorder="1" applyAlignment="1">
      <alignment horizontal="left" vertical="center" wrapText="1"/>
    </xf>
    <xf numFmtId="0" fontId="22" fillId="0" borderId="2" xfId="0" applyNumberFormat="1" applyFont="1" applyFill="1" applyBorder="1" applyAlignment="1">
      <alignment vertical="center" wrapText="1"/>
    </xf>
    <xf numFmtId="0" fontId="22" fillId="2" borderId="2" xfId="3" applyFont="1" applyFill="1" applyBorder="1" applyAlignment="1">
      <alignment vertical="top" wrapText="1"/>
    </xf>
    <xf numFmtId="0" fontId="23" fillId="0" borderId="2" xfId="0" applyFont="1" applyBorder="1" applyAlignment="1">
      <alignment horizontal="left" wrapText="1"/>
    </xf>
    <xf numFmtId="0" fontId="26" fillId="3" borderId="2" xfId="5" applyFont="1" applyFill="1" applyBorder="1" applyAlignment="1">
      <alignment horizontal="left" vertical="center" wrapText="1"/>
    </xf>
    <xf numFmtId="0" fontId="22" fillId="0" borderId="2" xfId="22" applyFont="1" applyFill="1" applyBorder="1" applyAlignment="1">
      <alignment horizontal="left" wrapText="1"/>
    </xf>
    <xf numFmtId="0" fontId="27" fillId="0" borderId="0" xfId="3" applyFont="1"/>
    <xf numFmtId="0" fontId="21" fillId="0" borderId="0" xfId="3" applyFont="1" applyFill="1"/>
    <xf numFmtId="0" fontId="23" fillId="0" borderId="2" xfId="16" applyFont="1" applyFill="1" applyBorder="1" applyAlignment="1">
      <alignment wrapText="1"/>
    </xf>
    <xf numFmtId="0" fontId="3" fillId="0" borderId="0" xfId="3" applyFill="1"/>
    <xf numFmtId="0" fontId="28" fillId="0" borderId="2" xfId="0" applyFont="1" applyBorder="1" applyAlignment="1">
      <alignment horizontal="justify" wrapText="1"/>
    </xf>
    <xf numFmtId="0" fontId="30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/>
    </xf>
    <xf numFmtId="0" fontId="19" fillId="0" borderId="0" xfId="22" applyFont="1" applyFill="1" applyBorder="1" applyAlignment="1">
      <alignment wrapText="1"/>
    </xf>
    <xf numFmtId="0" fontId="19" fillId="0" borderId="0" xfId="22" applyFont="1" applyFill="1" applyBorder="1" applyAlignment="1">
      <alignment horizontal="center" vertical="center"/>
    </xf>
    <xf numFmtId="0" fontId="23" fillId="0" borderId="0" xfId="22" applyFont="1" applyFill="1"/>
    <xf numFmtId="0" fontId="23" fillId="0" borderId="2" xfId="23" applyFont="1" applyFill="1" applyBorder="1" applyAlignment="1">
      <alignment horizontal="left" vertical="center" wrapText="1"/>
    </xf>
    <xf numFmtId="167" fontId="3" fillId="0" borderId="0" xfId="3" applyNumberFormat="1"/>
    <xf numFmtId="167" fontId="4" fillId="0" borderId="0" xfId="8" applyNumberFormat="1" applyFont="1"/>
    <xf numFmtId="167" fontId="21" fillId="0" borderId="0" xfId="3" applyNumberFormat="1" applyFont="1"/>
    <xf numFmtId="167" fontId="3" fillId="2" borderId="0" xfId="3" applyNumberFormat="1" applyFill="1" applyBorder="1"/>
    <xf numFmtId="167" fontId="3" fillId="2" borderId="0" xfId="3" applyNumberFormat="1" applyFill="1"/>
    <xf numFmtId="167" fontId="21" fillId="2" borderId="0" xfId="3" applyNumberFormat="1" applyFont="1" applyFill="1" applyBorder="1"/>
    <xf numFmtId="167" fontId="21" fillId="2" borderId="0" xfId="3" applyNumberFormat="1" applyFont="1" applyFill="1"/>
    <xf numFmtId="167" fontId="3" fillId="0" borderId="0" xfId="3" applyNumberFormat="1" applyFont="1"/>
    <xf numFmtId="167" fontId="0" fillId="0" borderId="0" xfId="3" applyNumberFormat="1" applyFont="1"/>
    <xf numFmtId="167" fontId="21" fillId="0" borderId="0" xfId="3" applyNumberFormat="1" applyFont="1" applyFill="1"/>
    <xf numFmtId="167" fontId="3" fillId="0" borderId="0" xfId="3" applyNumberFormat="1" applyFill="1" applyAlignment="1">
      <alignment horizontal="center" vertical="center"/>
    </xf>
    <xf numFmtId="167" fontId="3" fillId="0" borderId="0" xfId="3" applyNumberFormat="1" applyFill="1"/>
    <xf numFmtId="167" fontId="3" fillId="0" borderId="0" xfId="3" applyNumberFormat="1" applyFill="1" applyAlignment="1">
      <alignment vertical="center"/>
    </xf>
    <xf numFmtId="167" fontId="25" fillId="0" borderId="0" xfId="0" applyNumberFormat="1" applyFont="1"/>
    <xf numFmtId="167" fontId="17" fillId="3" borderId="2" xfId="5" applyNumberFormat="1" applyFont="1" applyFill="1" applyBorder="1" applyAlignment="1">
      <alignment horizontal="left" vertical="center" wrapText="1"/>
    </xf>
    <xf numFmtId="167" fontId="27" fillId="0" borderId="0" xfId="3" applyNumberFormat="1" applyFont="1"/>
    <xf numFmtId="166" fontId="3" fillId="0" borderId="0" xfId="3" applyNumberFormat="1"/>
    <xf numFmtId="168" fontId="21" fillId="0" borderId="0" xfId="3" applyNumberFormat="1" applyFont="1"/>
    <xf numFmtId="0" fontId="10" fillId="0" borderId="0" xfId="16" applyFont="1" applyFill="1" applyAlignment="1">
      <alignment horizontal="center" vertical="center" wrapText="1"/>
    </xf>
    <xf numFmtId="0" fontId="22" fillId="0" borderId="2" xfId="3" applyFont="1" applyFill="1" applyBorder="1" applyAlignment="1">
      <alignment vertical="center" wrapText="1"/>
    </xf>
    <xf numFmtId="0" fontId="22" fillId="0" borderId="2" xfId="0" applyFont="1" applyFill="1" applyBorder="1" applyAlignment="1">
      <alignment wrapText="1"/>
    </xf>
    <xf numFmtId="0" fontId="17" fillId="0" borderId="0" xfId="0" applyFont="1" applyFill="1" applyAlignment="1">
      <alignment horizontal="center" vertical="center"/>
    </xf>
    <xf numFmtId="0" fontId="22" fillId="3" borderId="2" xfId="0" applyNumberFormat="1" applyFont="1" applyFill="1" applyBorder="1" applyAlignment="1">
      <alignment vertical="center" wrapText="1"/>
    </xf>
    <xf numFmtId="0" fontId="32" fillId="3" borderId="0" xfId="0" applyNumberFormat="1" applyFont="1" applyFill="1" applyBorder="1" applyAlignment="1">
      <alignment vertical="center" wrapText="1"/>
    </xf>
    <xf numFmtId="167" fontId="3" fillId="0" borderId="0" xfId="3" applyNumberFormat="1" applyBorder="1"/>
    <xf numFmtId="0" fontId="9" fillId="0" borderId="8" xfId="16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164" fontId="7" fillId="2" borderId="0" xfId="0" applyNumberFormat="1" applyFont="1" applyFill="1"/>
    <xf numFmtId="164" fontId="4" fillId="0" borderId="0" xfId="0" applyNumberFormat="1" applyFont="1" applyFill="1" applyAlignment="1">
      <alignment horizontal="right"/>
    </xf>
    <xf numFmtId="164" fontId="20" fillId="2" borderId="2" xfId="0" applyNumberFormat="1" applyFont="1" applyFill="1" applyBorder="1" applyAlignment="1">
      <alignment horizontal="center" vertical="center" wrapText="1"/>
    </xf>
    <xf numFmtId="164" fontId="20" fillId="2" borderId="2" xfId="22" applyNumberFormat="1" applyFont="1" applyFill="1" applyBorder="1" applyAlignment="1">
      <alignment vertical="center"/>
    </xf>
    <xf numFmtId="164" fontId="22" fillId="2" borderId="2" xfId="0" applyNumberFormat="1" applyFont="1" applyFill="1" applyBorder="1" applyAlignment="1">
      <alignment vertical="center"/>
    </xf>
    <xf numFmtId="164" fontId="22" fillId="0" borderId="2" xfId="0" applyNumberFormat="1" applyFont="1" applyFill="1" applyBorder="1" applyAlignment="1">
      <alignment vertical="center"/>
    </xf>
    <xf numFmtId="164" fontId="22" fillId="2" borderId="2" xfId="0" applyNumberFormat="1" applyFont="1" applyFill="1" applyBorder="1"/>
    <xf numFmtId="164" fontId="22" fillId="2" borderId="2" xfId="22" applyNumberFormat="1" applyFont="1" applyFill="1" applyBorder="1" applyAlignment="1">
      <alignment vertical="center"/>
    </xf>
    <xf numFmtId="164" fontId="22" fillId="3" borderId="2" xfId="0" applyNumberFormat="1" applyFont="1" applyFill="1" applyBorder="1" applyAlignment="1">
      <alignment vertical="center"/>
    </xf>
    <xf numFmtId="164" fontId="20" fillId="0" borderId="2" xfId="22" applyNumberFormat="1" applyFont="1" applyFill="1" applyBorder="1" applyAlignment="1">
      <alignment vertical="center"/>
    </xf>
    <xf numFmtId="164" fontId="22" fillId="0" borderId="2" xfId="22" applyNumberFormat="1" applyFont="1" applyFill="1" applyBorder="1" applyAlignment="1">
      <alignment vertical="center"/>
    </xf>
    <xf numFmtId="164" fontId="22" fillId="2" borderId="2" xfId="0" applyNumberFormat="1" applyFont="1" applyFill="1" applyBorder="1" applyAlignment="1">
      <alignment horizontal="right" vertical="center" wrapText="1"/>
    </xf>
    <xf numFmtId="164" fontId="20" fillId="2" borderId="2" xfId="22" applyNumberFormat="1" applyFont="1" applyFill="1" applyBorder="1" applyAlignment="1">
      <alignment horizontal="right" vertical="center"/>
    </xf>
    <xf numFmtId="164" fontId="22" fillId="2" borderId="2" xfId="22" applyNumberFormat="1" applyFont="1" applyFill="1" applyBorder="1" applyAlignment="1">
      <alignment horizontal="right" vertical="center"/>
    </xf>
    <xf numFmtId="164" fontId="19" fillId="2" borderId="2" xfId="22" applyNumberFormat="1" applyFont="1" applyFill="1" applyBorder="1" applyAlignment="1">
      <alignment vertical="center"/>
    </xf>
    <xf numFmtId="164" fontId="23" fillId="2" borderId="2" xfId="22" applyNumberFormat="1" applyFont="1" applyFill="1" applyBorder="1" applyAlignment="1">
      <alignment horizontal="right" vertical="center"/>
    </xf>
    <xf numFmtId="164" fontId="22" fillId="2" borderId="2" xfId="0" applyNumberFormat="1" applyFont="1" applyFill="1" applyBorder="1" applyAlignment="1">
      <alignment horizontal="right" vertical="center"/>
    </xf>
    <xf numFmtId="164" fontId="19" fillId="0" borderId="2" xfId="22" applyNumberFormat="1" applyFont="1" applyFill="1" applyBorder="1" applyAlignment="1">
      <alignment vertical="center"/>
    </xf>
    <xf numFmtId="164" fontId="20" fillId="2" borderId="2" xfId="0" applyNumberFormat="1" applyFont="1" applyFill="1" applyBorder="1" applyAlignment="1">
      <alignment horizontal="right" vertical="center"/>
    </xf>
    <xf numFmtId="164" fontId="22" fillId="0" borderId="2" xfId="0" applyNumberFormat="1" applyFont="1" applyFill="1" applyBorder="1" applyAlignment="1">
      <alignment horizontal="right" vertical="center"/>
    </xf>
    <xf numFmtId="164" fontId="22" fillId="2" borderId="0" xfId="0" applyNumberFormat="1" applyFont="1" applyFill="1"/>
    <xf numFmtId="0" fontId="34" fillId="0" borderId="0" xfId="28" applyFont="1"/>
    <xf numFmtId="0" fontId="34" fillId="0" borderId="0" xfId="28" applyFont="1" applyAlignment="1">
      <alignment horizontal="center"/>
    </xf>
    <xf numFmtId="0" fontId="20" fillId="0" borderId="2" xfId="29" applyNumberFormat="1" applyFont="1" applyFill="1" applyBorder="1" applyAlignment="1" applyProtection="1">
      <alignment horizontal="center"/>
      <protection hidden="1"/>
    </xf>
    <xf numFmtId="0" fontId="34" fillId="0" borderId="0" xfId="28" applyFont="1" applyProtection="1">
      <protection hidden="1"/>
    </xf>
    <xf numFmtId="0" fontId="34" fillId="0" borderId="0" xfId="28" applyFont="1" applyAlignment="1" applyProtection="1">
      <alignment horizontal="center"/>
      <protection hidden="1"/>
    </xf>
    <xf numFmtId="0" fontId="36" fillId="0" borderId="2" xfId="29" applyNumberFormat="1" applyFont="1" applyFill="1" applyBorder="1" applyAlignment="1" applyProtection="1">
      <alignment horizontal="center"/>
      <protection hidden="1"/>
    </xf>
    <xf numFmtId="0" fontId="3" fillId="0" borderId="0" xfId="19" applyFill="1" applyAlignment="1">
      <alignment horizontal="center" vertical="center"/>
    </xf>
    <xf numFmtId="0" fontId="3" fillId="0" borderId="0" xfId="19" applyFill="1"/>
    <xf numFmtId="0" fontId="3" fillId="0" borderId="0" xfId="19" applyFill="1" applyAlignment="1">
      <alignment horizontal="left"/>
    </xf>
    <xf numFmtId="164" fontId="3" fillId="0" borderId="0" xfId="19" applyNumberFormat="1" applyFill="1" applyAlignment="1">
      <alignment horizontal="right" vertical="center"/>
    </xf>
    <xf numFmtId="0" fontId="25" fillId="0" borderId="0" xfId="19" applyFont="1" applyFill="1" applyBorder="1" applyAlignment="1">
      <alignment horizontal="center" vertical="center" wrapText="1"/>
    </xf>
    <xf numFmtId="0" fontId="25" fillId="0" borderId="0" xfId="19" applyFont="1" applyFill="1" applyBorder="1" applyAlignment="1">
      <alignment horizontal="center" wrapText="1"/>
    </xf>
    <xf numFmtId="0" fontId="25" fillId="0" borderId="0" xfId="19" applyFont="1" applyFill="1" applyBorder="1" applyAlignment="1">
      <alignment horizontal="left" wrapText="1"/>
    </xf>
    <xf numFmtId="0" fontId="4" fillId="0" borderId="11" xfId="19" applyFont="1" applyFill="1" applyBorder="1" applyAlignment="1">
      <alignment horizontal="right" vertical="center" wrapText="1"/>
    </xf>
    <xf numFmtId="0" fontId="22" fillId="0" borderId="2" xfId="19" applyFont="1" applyFill="1" applyBorder="1" applyAlignment="1">
      <alignment horizontal="center" vertical="center" wrapText="1"/>
    </xf>
    <xf numFmtId="0" fontId="22" fillId="0" borderId="2" xfId="19" applyNumberFormat="1" applyFont="1" applyFill="1" applyBorder="1" applyAlignment="1">
      <alignment horizontal="center" vertical="center" wrapText="1"/>
    </xf>
    <xf numFmtId="0" fontId="22" fillId="0" borderId="12" xfId="19" applyFont="1" applyFill="1" applyBorder="1" applyAlignment="1">
      <alignment horizontal="left" vertical="center" wrapText="1"/>
    </xf>
    <xf numFmtId="175" fontId="22" fillId="0" borderId="2" xfId="19" applyNumberFormat="1" applyFont="1" applyFill="1" applyBorder="1" applyAlignment="1">
      <alignment horizontal="right" vertical="center" wrapText="1"/>
    </xf>
    <xf numFmtId="164" fontId="22" fillId="0" borderId="2" xfId="19" applyNumberFormat="1" applyFont="1" applyFill="1" applyBorder="1" applyAlignment="1">
      <alignment horizontal="right" vertical="center" wrapText="1"/>
    </xf>
    <xf numFmtId="0" fontId="22" fillId="0" borderId="2" xfId="19" applyFont="1" applyFill="1" applyBorder="1" applyAlignment="1">
      <alignment horizontal="left" vertical="center" wrapText="1"/>
    </xf>
    <xf numFmtId="0" fontId="0" fillId="0" borderId="0" xfId="0" applyFill="1"/>
    <xf numFmtId="0" fontId="22" fillId="0" borderId="8" xfId="19" applyFont="1" applyFill="1" applyBorder="1" applyAlignment="1">
      <alignment horizontal="left" vertical="center" wrapText="1"/>
    </xf>
    <xf numFmtId="164" fontId="26" fillId="0" borderId="2" xfId="17" applyNumberFormat="1" applyFont="1" applyFill="1" applyBorder="1" applyAlignment="1">
      <alignment horizontal="right" vertical="center"/>
    </xf>
    <xf numFmtId="0" fontId="22" fillId="0" borderId="12" xfId="19" applyFont="1" applyBorder="1" applyAlignment="1">
      <alignment horizontal="left" wrapText="1"/>
    </xf>
    <xf numFmtId="164" fontId="22" fillId="0" borderId="2" xfId="19" applyNumberFormat="1" applyFont="1" applyFill="1" applyBorder="1" applyAlignment="1">
      <alignment horizontal="right" vertical="center"/>
    </xf>
    <xf numFmtId="0" fontId="22" fillId="0" borderId="13" xfId="19" applyFont="1" applyBorder="1" applyAlignment="1">
      <alignment horizontal="left" vertical="center" wrapText="1"/>
    </xf>
    <xf numFmtId="164" fontId="23" fillId="0" borderId="2" xfId="17" applyNumberFormat="1" applyFont="1" applyFill="1" applyBorder="1" applyAlignment="1">
      <alignment horizontal="right" vertical="center"/>
    </xf>
    <xf numFmtId="0" fontId="22" fillId="0" borderId="2" xfId="19" applyFont="1" applyFill="1" applyBorder="1" applyAlignment="1">
      <alignment vertical="center" wrapText="1"/>
    </xf>
    <xf numFmtId="0" fontId="22" fillId="0" borderId="8" xfId="19" applyFont="1" applyFill="1" applyBorder="1" applyAlignment="1">
      <alignment vertical="center" wrapText="1"/>
    </xf>
    <xf numFmtId="164" fontId="38" fillId="0" borderId="2" xfId="17" applyNumberFormat="1" applyFont="1" applyFill="1" applyBorder="1" applyAlignment="1">
      <alignment horizontal="right" vertical="center"/>
    </xf>
    <xf numFmtId="175" fontId="0" fillId="0" borderId="0" xfId="0" applyNumberFormat="1"/>
    <xf numFmtId="0" fontId="26" fillId="0" borderId="0" xfId="17" applyFont="1" applyAlignment="1">
      <alignment horizontal="center" vertical="center"/>
    </xf>
    <xf numFmtId="0" fontId="22" fillId="0" borderId="0" xfId="19" applyFont="1" applyBorder="1" applyAlignment="1">
      <alignment horizontal="center" vertical="center" wrapText="1"/>
    </xf>
    <xf numFmtId="0" fontId="26" fillId="0" borderId="0" xfId="17" applyFont="1" applyAlignment="1">
      <alignment horizontal="left"/>
    </xf>
    <xf numFmtId="164" fontId="26" fillId="0" borderId="0" xfId="17" applyNumberFormat="1" applyFont="1" applyFill="1" applyAlignment="1">
      <alignment horizontal="right" vertical="center"/>
    </xf>
    <xf numFmtId="0" fontId="7" fillId="0" borderId="0" xfId="19" applyFont="1" applyBorder="1" applyAlignment="1">
      <alignment horizontal="center" vertical="center" wrapText="1"/>
    </xf>
    <xf numFmtId="0" fontId="1" fillId="0" borderId="0" xfId="17"/>
    <xf numFmtId="0" fontId="36" fillId="0" borderId="2" xfId="29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/>
    <xf numFmtId="0" fontId="22" fillId="0" borderId="0" xfId="0" applyFont="1" applyFill="1"/>
    <xf numFmtId="0" fontId="7" fillId="0" borderId="0" xfId="3" applyFont="1" applyFill="1"/>
    <xf numFmtId="0" fontId="22" fillId="0" borderId="0" xfId="3" applyFont="1" applyFill="1"/>
    <xf numFmtId="0" fontId="34" fillId="0" borderId="0" xfId="3" applyFont="1" applyFill="1"/>
    <xf numFmtId="0" fontId="26" fillId="0" borderId="0" xfId="17" applyFont="1" applyFill="1" applyAlignment="1">
      <alignment horizontal="center" vertical="center"/>
    </xf>
    <xf numFmtId="0" fontId="26" fillId="0" borderId="0" xfId="17" applyFont="1" applyFill="1" applyAlignment="1">
      <alignment vertical="center"/>
    </xf>
    <xf numFmtId="0" fontId="7" fillId="0" borderId="0" xfId="19" applyFont="1" applyFill="1" applyAlignment="1">
      <alignment horizontal="center" vertical="center"/>
    </xf>
    <xf numFmtId="0" fontId="7" fillId="0" borderId="0" xfId="19" applyFont="1" applyFill="1"/>
    <xf numFmtId="0" fontId="7" fillId="0" borderId="0" xfId="19" applyFont="1" applyFill="1" applyAlignment="1">
      <alignment horizontal="left"/>
    </xf>
    <xf numFmtId="0" fontId="7" fillId="0" borderId="0" xfId="19" applyFont="1" applyFill="1" applyAlignment="1">
      <alignment vertical="center"/>
    </xf>
    <xf numFmtId="164" fontId="7" fillId="0" borderId="0" xfId="19" applyNumberFormat="1" applyFont="1" applyFill="1" applyAlignment="1">
      <alignment horizontal="right" vertical="center"/>
    </xf>
    <xf numFmtId="0" fontId="24" fillId="0" borderId="15" xfId="24" applyFont="1" applyFill="1" applyBorder="1" applyAlignment="1">
      <alignment horizontal="center" wrapText="1"/>
    </xf>
    <xf numFmtId="0" fontId="24" fillId="0" borderId="15" xfId="24" applyFont="1" applyFill="1" applyBorder="1" applyAlignment="1">
      <alignment vertical="center" wrapText="1"/>
    </xf>
    <xf numFmtId="0" fontId="24" fillId="0" borderId="15" xfId="24" applyFont="1" applyFill="1" applyBorder="1" applyAlignment="1">
      <alignment horizontal="center" vertical="center"/>
    </xf>
    <xf numFmtId="164" fontId="24" fillId="0" borderId="15" xfId="24" applyNumberFormat="1" applyFont="1" applyFill="1" applyBorder="1" applyAlignment="1">
      <alignment horizontal="center" vertical="center"/>
    </xf>
    <xf numFmtId="3" fontId="7" fillId="0" borderId="0" xfId="24" applyNumberFormat="1" applyFont="1" applyFill="1"/>
    <xf numFmtId="164" fontId="7" fillId="0" borderId="0" xfId="24" applyNumberFormat="1" applyFont="1" applyFill="1"/>
    <xf numFmtId="0" fontId="34" fillId="0" borderId="15" xfId="24" applyFont="1" applyFill="1" applyBorder="1" applyAlignment="1">
      <alignment vertical="center" wrapText="1"/>
    </xf>
    <xf numFmtId="0" fontId="34" fillId="0" borderId="15" xfId="24" applyFont="1" applyFill="1" applyBorder="1" applyAlignment="1">
      <alignment horizontal="center" vertical="center"/>
    </xf>
    <xf numFmtId="164" fontId="34" fillId="0" borderId="15" xfId="24" applyNumberFormat="1" applyFont="1" applyFill="1" applyBorder="1" applyAlignment="1">
      <alignment horizontal="center" vertical="center"/>
    </xf>
    <xf numFmtId="0" fontId="34" fillId="0" borderId="2" xfId="3" applyFont="1" applyFill="1" applyBorder="1" applyAlignment="1">
      <alignment horizontal="left" vertical="center" wrapText="1"/>
    </xf>
    <xf numFmtId="0" fontId="34" fillId="0" borderId="2" xfId="3" applyFont="1" applyFill="1" applyBorder="1" applyAlignment="1">
      <alignment horizontal="center" vertical="center"/>
    </xf>
    <xf numFmtId="164" fontId="34" fillId="0" borderId="15" xfId="24" applyNumberFormat="1" applyFont="1" applyFill="1" applyBorder="1" applyAlignment="1">
      <alignment horizontal="center" vertical="center" wrapText="1"/>
    </xf>
    <xf numFmtId="175" fontId="24" fillId="0" borderId="15" xfId="24" applyNumberFormat="1" applyFont="1" applyFill="1" applyBorder="1" applyAlignment="1">
      <alignment horizontal="center" vertical="center" wrapText="1"/>
    </xf>
    <xf numFmtId="0" fontId="34" fillId="0" borderId="16" xfId="24" applyFont="1" applyFill="1" applyBorder="1" applyAlignment="1">
      <alignment vertical="center" wrapText="1"/>
    </xf>
    <xf numFmtId="0" fontId="34" fillId="0" borderId="16" xfId="24" applyFont="1" applyFill="1" applyBorder="1" applyAlignment="1">
      <alignment horizontal="center" vertical="center"/>
    </xf>
    <xf numFmtId="164" fontId="34" fillId="0" borderId="16" xfId="24" applyNumberFormat="1" applyFont="1" applyFill="1" applyBorder="1" applyAlignment="1">
      <alignment horizontal="center" vertical="center"/>
    </xf>
    <xf numFmtId="0" fontId="34" fillId="0" borderId="17" xfId="24" applyFont="1" applyFill="1" applyBorder="1" applyAlignment="1">
      <alignment horizontal="center" vertical="center"/>
    </xf>
    <xf numFmtId="164" fontId="34" fillId="0" borderId="2" xfId="24" applyNumberFormat="1" applyFont="1" applyFill="1" applyBorder="1" applyAlignment="1">
      <alignment horizontal="center" vertical="center"/>
    </xf>
    <xf numFmtId="0" fontId="24" fillId="0" borderId="2" xfId="24" applyFont="1" applyFill="1" applyBorder="1" applyAlignment="1">
      <alignment wrapText="1"/>
    </xf>
    <xf numFmtId="2" fontId="34" fillId="0" borderId="2" xfId="24" applyNumberFormat="1" applyFont="1" applyFill="1" applyBorder="1" applyAlignment="1">
      <alignment horizontal="center"/>
    </xf>
    <xf numFmtId="175" fontId="34" fillId="0" borderId="2" xfId="24" applyNumberFormat="1" applyFont="1" applyFill="1" applyBorder="1" applyAlignment="1">
      <alignment horizontal="center"/>
    </xf>
    <xf numFmtId="0" fontId="34" fillId="0" borderId="2" xfId="24" applyFont="1" applyFill="1" applyBorder="1" applyAlignment="1">
      <alignment wrapText="1"/>
    </xf>
    <xf numFmtId="0" fontId="41" fillId="0" borderId="0" xfId="24" applyFont="1" applyFill="1"/>
    <xf numFmtId="0" fontId="42" fillId="0" borderId="0" xfId="0" applyFont="1"/>
    <xf numFmtId="0" fontId="22" fillId="0" borderId="0" xfId="32" applyFont="1"/>
    <xf numFmtId="0" fontId="22" fillId="0" borderId="0" xfId="32" applyFont="1" applyProtection="1">
      <protection hidden="1"/>
    </xf>
    <xf numFmtId="0" fontId="20" fillId="0" borderId="0" xfId="32" applyNumberFormat="1" applyFont="1" applyFill="1" applyAlignment="1" applyProtection="1">
      <protection hidden="1"/>
    </xf>
    <xf numFmtId="0" fontId="22" fillId="0" borderId="0" xfId="32" applyFont="1" applyAlignment="1" applyProtection="1">
      <alignment horizontal="center"/>
      <protection hidden="1"/>
    </xf>
    <xf numFmtId="0" fontId="22" fillId="0" borderId="0" xfId="32" applyNumberFormat="1" applyFont="1" applyFill="1" applyAlignment="1" applyProtection="1">
      <alignment horizontal="centerContinuous"/>
      <protection hidden="1"/>
    </xf>
    <xf numFmtId="0" fontId="20" fillId="0" borderId="0" xfId="32" applyNumberFormat="1" applyFont="1" applyFill="1" applyBorder="1" applyAlignment="1" applyProtection="1">
      <protection hidden="1"/>
    </xf>
    <xf numFmtId="169" fontId="20" fillId="0" borderId="2" xfId="32" applyNumberFormat="1" applyFont="1" applyFill="1" applyBorder="1" applyAlignment="1" applyProtection="1">
      <alignment wrapText="1"/>
      <protection hidden="1"/>
    </xf>
    <xf numFmtId="169" fontId="20" fillId="0" borderId="2" xfId="32" applyNumberFormat="1" applyFont="1" applyFill="1" applyBorder="1" applyAlignment="1" applyProtection="1">
      <alignment horizontal="center"/>
      <protection hidden="1"/>
    </xf>
    <xf numFmtId="170" fontId="20" fillId="0" borderId="2" xfId="32" applyNumberFormat="1" applyFont="1" applyFill="1" applyBorder="1" applyAlignment="1" applyProtection="1">
      <alignment horizontal="center"/>
      <protection hidden="1"/>
    </xf>
    <xf numFmtId="171" fontId="20" fillId="0" borderId="2" xfId="32" applyNumberFormat="1" applyFont="1" applyFill="1" applyBorder="1" applyAlignment="1" applyProtection="1">
      <alignment horizontal="center"/>
      <protection hidden="1"/>
    </xf>
    <xf numFmtId="172" fontId="20" fillId="0" borderId="2" xfId="32" applyNumberFormat="1" applyFont="1" applyFill="1" applyBorder="1" applyAlignment="1" applyProtection="1">
      <alignment horizontal="center"/>
      <protection hidden="1"/>
    </xf>
    <xf numFmtId="173" fontId="20" fillId="0" borderId="2" xfId="32" applyNumberFormat="1" applyFont="1" applyFill="1" applyBorder="1" applyAlignment="1" applyProtection="1">
      <protection hidden="1"/>
    </xf>
    <xf numFmtId="0" fontId="20" fillId="0" borderId="0" xfId="32" applyFont="1"/>
    <xf numFmtId="169" fontId="22" fillId="0" borderId="2" xfId="32" applyNumberFormat="1" applyFont="1" applyFill="1" applyBorder="1" applyAlignment="1" applyProtection="1">
      <alignment wrapText="1"/>
      <protection hidden="1"/>
    </xf>
    <xf numFmtId="169" fontId="22" fillId="0" borderId="2" xfId="32" applyNumberFormat="1" applyFont="1" applyFill="1" applyBorder="1" applyAlignment="1" applyProtection="1">
      <alignment horizontal="center"/>
      <protection hidden="1"/>
    </xf>
    <xf numFmtId="170" fontId="22" fillId="0" borderId="2" xfId="32" applyNumberFormat="1" applyFont="1" applyFill="1" applyBorder="1" applyAlignment="1" applyProtection="1">
      <alignment horizontal="center"/>
      <protection hidden="1"/>
    </xf>
    <xf numFmtId="171" fontId="22" fillId="0" borderId="2" xfId="32" applyNumberFormat="1" applyFont="1" applyFill="1" applyBorder="1" applyAlignment="1" applyProtection="1">
      <alignment horizontal="center"/>
      <protection hidden="1"/>
    </xf>
    <xf numFmtId="172" fontId="22" fillId="0" borderId="2" xfId="32" applyNumberFormat="1" applyFont="1" applyFill="1" applyBorder="1" applyAlignment="1" applyProtection="1">
      <alignment horizontal="center"/>
      <protection hidden="1"/>
    </xf>
    <xf numFmtId="173" fontId="22" fillId="0" borderId="2" xfId="32" applyNumberFormat="1" applyFont="1" applyFill="1" applyBorder="1" applyAlignment="1" applyProtection="1">
      <protection hidden="1"/>
    </xf>
    <xf numFmtId="0" fontId="22" fillId="0" borderId="0" xfId="32" applyNumberFormat="1" applyFont="1" applyFill="1" applyBorder="1" applyAlignment="1" applyProtection="1">
      <protection hidden="1"/>
    </xf>
    <xf numFmtId="0" fontId="22" fillId="0" borderId="0" xfId="32" applyFont="1" applyFill="1" applyBorder="1" applyAlignment="1" applyProtection="1">
      <protection hidden="1"/>
    </xf>
    <xf numFmtId="0" fontId="22" fillId="0" borderId="0" xfId="32" applyNumberFormat="1" applyFont="1" applyFill="1" applyBorder="1" applyAlignment="1" applyProtection="1">
      <alignment horizontal="center"/>
      <protection hidden="1"/>
    </xf>
    <xf numFmtId="0" fontId="22" fillId="0" borderId="0" xfId="32" applyFont="1" applyBorder="1" applyAlignment="1" applyProtection="1">
      <alignment horizontal="center"/>
      <protection hidden="1"/>
    </xf>
    <xf numFmtId="0" fontId="34" fillId="0" borderId="0" xfId="33" applyFont="1"/>
    <xf numFmtId="0" fontId="34" fillId="0" borderId="0" xfId="32" applyFont="1"/>
    <xf numFmtId="0" fontId="22" fillId="0" borderId="0" xfId="32" applyFont="1" applyAlignment="1">
      <alignment horizontal="center"/>
    </xf>
    <xf numFmtId="0" fontId="22" fillId="0" borderId="0" xfId="33" applyNumberFormat="1" applyFont="1" applyFill="1" applyAlignment="1" applyProtection="1">
      <alignment horizontal="centerContinuous"/>
      <protection hidden="1"/>
    </xf>
    <xf numFmtId="0" fontId="22" fillId="0" borderId="0" xfId="33" applyFont="1" applyAlignment="1" applyProtection="1">
      <alignment horizontal="center"/>
      <protection hidden="1"/>
    </xf>
    <xf numFmtId="0" fontId="22" fillId="0" borderId="0" xfId="33" applyFont="1" applyProtection="1">
      <protection hidden="1"/>
    </xf>
    <xf numFmtId="0" fontId="22" fillId="0" borderId="0" xfId="33" applyFont="1"/>
    <xf numFmtId="169" fontId="20" fillId="0" borderId="2" xfId="33" applyNumberFormat="1" applyFont="1" applyFill="1" applyBorder="1" applyAlignment="1" applyProtection="1">
      <alignment wrapText="1"/>
      <protection hidden="1"/>
    </xf>
    <xf numFmtId="170" fontId="20" fillId="0" borderId="2" xfId="33" applyNumberFormat="1" applyFont="1" applyFill="1" applyBorder="1" applyAlignment="1" applyProtection="1">
      <alignment horizontal="center"/>
      <protection hidden="1"/>
    </xf>
    <xf numFmtId="171" fontId="20" fillId="0" borderId="2" xfId="33" applyNumberFormat="1" applyFont="1" applyFill="1" applyBorder="1" applyAlignment="1" applyProtection="1">
      <alignment horizontal="center"/>
      <protection hidden="1"/>
    </xf>
    <xf numFmtId="172" fontId="20" fillId="0" borderId="2" xfId="33" applyNumberFormat="1" applyFont="1" applyFill="1" applyBorder="1" applyAlignment="1" applyProtection="1">
      <alignment horizontal="center"/>
      <protection hidden="1"/>
    </xf>
    <xf numFmtId="173" fontId="20" fillId="0" borderId="2" xfId="33" applyNumberFormat="1" applyFont="1" applyFill="1" applyBorder="1" applyAlignment="1" applyProtection="1">
      <protection hidden="1"/>
    </xf>
    <xf numFmtId="0" fontId="20" fillId="0" borderId="0" xfId="33" applyFont="1"/>
    <xf numFmtId="169" fontId="22" fillId="0" borderId="2" xfId="33" applyNumberFormat="1" applyFont="1" applyFill="1" applyBorder="1" applyAlignment="1" applyProtection="1">
      <alignment wrapText="1"/>
      <protection hidden="1"/>
    </xf>
    <xf numFmtId="170" fontId="22" fillId="0" borderId="2" xfId="33" applyNumberFormat="1" applyFont="1" applyFill="1" applyBorder="1" applyAlignment="1" applyProtection="1">
      <alignment horizontal="center"/>
      <protection hidden="1"/>
    </xf>
    <xf numFmtId="171" fontId="22" fillId="0" borderId="2" xfId="33" applyNumberFormat="1" applyFont="1" applyFill="1" applyBorder="1" applyAlignment="1" applyProtection="1">
      <alignment horizontal="center"/>
      <protection hidden="1"/>
    </xf>
    <xf numFmtId="172" fontId="22" fillId="0" borderId="2" xfId="33" applyNumberFormat="1" applyFont="1" applyFill="1" applyBorder="1" applyAlignment="1" applyProtection="1">
      <alignment horizontal="center"/>
      <protection hidden="1"/>
    </xf>
    <xf numFmtId="173" fontId="22" fillId="0" borderId="2" xfId="33" applyNumberFormat="1" applyFont="1" applyFill="1" applyBorder="1" applyAlignment="1" applyProtection="1">
      <protection hidden="1"/>
    </xf>
    <xf numFmtId="0" fontId="22" fillId="0" borderId="0" xfId="33" applyNumberFormat="1" applyFont="1" applyFill="1" applyBorder="1" applyAlignment="1" applyProtection="1">
      <alignment horizontal="center"/>
      <protection hidden="1"/>
    </xf>
    <xf numFmtId="0" fontId="22" fillId="0" borderId="0" xfId="33" applyFont="1" applyBorder="1" applyAlignment="1" applyProtection="1">
      <alignment horizontal="center"/>
      <protection hidden="1"/>
    </xf>
    <xf numFmtId="0" fontId="22" fillId="0" borderId="0" xfId="33" applyFont="1" applyAlignment="1">
      <alignment horizontal="center"/>
    </xf>
    <xf numFmtId="0" fontId="22" fillId="0" borderId="0" xfId="33" applyFont="1" applyAlignment="1"/>
    <xf numFmtId="2" fontId="3" fillId="0" borderId="0" xfId="3" applyNumberFormat="1" applyFill="1"/>
    <xf numFmtId="0" fontId="18" fillId="0" borderId="0" xfId="22" applyFont="1" applyFill="1" applyAlignment="1">
      <alignment horizontal="center" vertical="center" wrapText="1"/>
    </xf>
    <xf numFmtId="167" fontId="10" fillId="0" borderId="0" xfId="0" applyNumberFormat="1" applyFont="1" applyFill="1" applyBorder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 wrapText="1"/>
    </xf>
    <xf numFmtId="0" fontId="19" fillId="0" borderId="1" xfId="22" applyFont="1" applyFill="1" applyBorder="1" applyAlignment="1">
      <alignment horizontal="center" wrapText="1"/>
    </xf>
    <xf numFmtId="0" fontId="19" fillId="0" borderId="3" xfId="22" applyFont="1" applyFill="1" applyBorder="1" applyAlignment="1">
      <alignment horizontal="center" wrapText="1"/>
    </xf>
    <xf numFmtId="164" fontId="22" fillId="2" borderId="0" xfId="0" applyNumberFormat="1" applyFont="1" applyFill="1" applyAlignment="1">
      <alignment horizontal="right"/>
    </xf>
    <xf numFmtId="0" fontId="17" fillId="0" borderId="9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9" fillId="0" borderId="1" xfId="16" applyFont="1" applyFill="1" applyBorder="1" applyAlignment="1">
      <alignment horizontal="left" vertical="center" wrapText="1"/>
    </xf>
    <xf numFmtId="0" fontId="14" fillId="0" borderId="3" xfId="16" applyFont="1" applyBorder="1" applyAlignment="1">
      <alignment horizontal="left" vertical="center" wrapText="1"/>
    </xf>
    <xf numFmtId="0" fontId="12" fillId="0" borderId="1" xfId="16" applyFont="1" applyFill="1" applyBorder="1" applyAlignment="1">
      <alignment horizontal="left" vertical="center" wrapText="1"/>
    </xf>
    <xf numFmtId="0" fontId="7" fillId="0" borderId="1" xfId="16" applyFont="1" applyFill="1" applyBorder="1" applyAlignment="1">
      <alignment horizontal="left" vertical="center" wrapText="1"/>
    </xf>
    <xf numFmtId="0" fontId="9" fillId="0" borderId="2" xfId="16" applyFont="1" applyFill="1" applyBorder="1" applyAlignment="1">
      <alignment horizontal="left" vertical="center" wrapText="1"/>
    </xf>
    <xf numFmtId="0" fontId="15" fillId="0" borderId="2" xfId="16" applyFont="1" applyBorder="1" applyAlignment="1">
      <alignment horizontal="left" vertical="center" wrapText="1"/>
    </xf>
    <xf numFmtId="0" fontId="9" fillId="0" borderId="3" xfId="16" applyFont="1" applyFill="1" applyBorder="1" applyAlignment="1">
      <alignment horizontal="left" vertical="center" wrapText="1"/>
    </xf>
    <xf numFmtId="0" fontId="9" fillId="0" borderId="2" xfId="23" applyFont="1" applyFill="1" applyBorder="1" applyAlignment="1">
      <alignment horizontal="left" vertical="center" wrapText="1"/>
    </xf>
    <xf numFmtId="0" fontId="9" fillId="2" borderId="2" xfId="22" applyFont="1" applyFill="1" applyBorder="1" applyAlignment="1">
      <alignment horizontal="left" wrapText="1"/>
    </xf>
    <xf numFmtId="0" fontId="7" fillId="0" borderId="1" xfId="22" applyFont="1" applyFill="1" applyBorder="1" applyAlignment="1">
      <alignment horizontal="left" wrapText="1"/>
    </xf>
    <xf numFmtId="0" fontId="7" fillId="0" borderId="3" xfId="22" applyFont="1" applyFill="1" applyBorder="1" applyAlignment="1">
      <alignment horizontal="left" wrapText="1"/>
    </xf>
    <xf numFmtId="0" fontId="12" fillId="0" borderId="2" xfId="23" applyFont="1" applyFill="1" applyBorder="1" applyAlignment="1">
      <alignment horizontal="left" vertical="center" wrapText="1"/>
    </xf>
    <xf numFmtId="0" fontId="9" fillId="0" borderId="1" xfId="16" applyNumberFormat="1" applyFont="1" applyFill="1" applyBorder="1" applyAlignment="1">
      <alignment horizontal="left" vertical="center" wrapText="1"/>
    </xf>
    <xf numFmtId="0" fontId="9" fillId="0" borderId="3" xfId="16" applyNumberFormat="1" applyFont="1" applyFill="1" applyBorder="1" applyAlignment="1">
      <alignment horizontal="left" vertical="center" wrapText="1"/>
    </xf>
    <xf numFmtId="0" fontId="10" fillId="0" borderId="0" xfId="16" applyFont="1" applyFill="1" applyAlignment="1">
      <alignment horizontal="center" vertical="center" wrapText="1"/>
    </xf>
    <xf numFmtId="0" fontId="12" fillId="0" borderId="1" xfId="16" applyFont="1" applyFill="1" applyBorder="1" applyAlignment="1">
      <alignment horizontal="center"/>
    </xf>
    <xf numFmtId="0" fontId="12" fillId="0" borderId="3" xfId="16" applyFont="1" applyFill="1" applyBorder="1" applyAlignment="1">
      <alignment horizontal="center"/>
    </xf>
    <xf numFmtId="0" fontId="12" fillId="0" borderId="4" xfId="16" applyFont="1" applyFill="1" applyBorder="1" applyAlignment="1">
      <alignment horizontal="center" vertical="center" wrapText="1"/>
    </xf>
    <xf numFmtId="0" fontId="1" fillId="0" borderId="5" xfId="16" applyBorder="1" applyAlignment="1">
      <alignment horizontal="center"/>
    </xf>
    <xf numFmtId="0" fontId="1" fillId="0" borderId="6" xfId="16" applyBorder="1" applyAlignment="1">
      <alignment horizontal="center"/>
    </xf>
    <xf numFmtId="0" fontId="1" fillId="0" borderId="7" xfId="16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22" fillId="0" borderId="0" xfId="33" applyFont="1" applyAlignment="1">
      <alignment horizontal="right"/>
    </xf>
    <xf numFmtId="0" fontId="35" fillId="0" borderId="0" xfId="28" applyFont="1" applyAlignment="1">
      <alignment horizontal="center" wrapText="1"/>
    </xf>
    <xf numFmtId="0" fontId="36" fillId="0" borderId="2" xfId="29" applyNumberFormat="1" applyFont="1" applyFill="1" applyBorder="1" applyAlignment="1" applyProtection="1">
      <alignment horizontal="center" vertical="center" wrapText="1"/>
      <protection hidden="1"/>
    </xf>
    <xf numFmtId="174" fontId="20" fillId="0" borderId="1" xfId="33" applyNumberFormat="1" applyFont="1" applyFill="1" applyBorder="1" applyAlignment="1" applyProtection="1">
      <alignment horizontal="center"/>
      <protection hidden="1"/>
    </xf>
    <xf numFmtId="174" fontId="20" fillId="0" borderId="9" xfId="33" applyNumberFormat="1" applyFont="1" applyFill="1" applyBorder="1" applyAlignment="1" applyProtection="1">
      <alignment horizontal="center"/>
      <protection hidden="1"/>
    </xf>
    <xf numFmtId="174" fontId="20" fillId="0" borderId="3" xfId="33" applyNumberFormat="1" applyFont="1" applyFill="1" applyBorder="1" applyAlignment="1" applyProtection="1">
      <alignment horizontal="center"/>
      <protection hidden="1"/>
    </xf>
    <xf numFmtId="0" fontId="22" fillId="0" borderId="10" xfId="33" applyFont="1" applyBorder="1" applyAlignment="1">
      <alignment horizontal="right"/>
    </xf>
    <xf numFmtId="0" fontId="22" fillId="0" borderId="10" xfId="33" applyFont="1" applyBorder="1" applyAlignment="1">
      <alignment horizontal="center"/>
    </xf>
    <xf numFmtId="0" fontId="34" fillId="0" borderId="0" xfId="33" applyFont="1" applyAlignment="1">
      <alignment horizontal="right"/>
    </xf>
    <xf numFmtId="174" fontId="20" fillId="0" borderId="2" xfId="32" applyNumberFormat="1" applyFont="1" applyFill="1" applyBorder="1" applyAlignment="1" applyProtection="1">
      <alignment horizontal="center"/>
      <protection hidden="1"/>
    </xf>
    <xf numFmtId="0" fontId="26" fillId="0" borderId="12" xfId="17" applyFont="1" applyBorder="1" applyAlignment="1">
      <alignment horizontal="center" vertical="center"/>
    </xf>
    <xf numFmtId="0" fontId="26" fillId="0" borderId="8" xfId="17" applyFont="1" applyBorder="1" applyAlignment="1">
      <alignment horizontal="center" vertical="center"/>
    </xf>
    <xf numFmtId="0" fontId="22" fillId="0" borderId="12" xfId="19" applyFont="1" applyBorder="1" applyAlignment="1">
      <alignment horizontal="left" vertical="center" wrapText="1"/>
    </xf>
    <xf numFmtId="0" fontId="22" fillId="0" borderId="8" xfId="19" applyFont="1" applyBorder="1" applyAlignment="1">
      <alignment horizontal="left" vertical="center" wrapText="1"/>
    </xf>
    <xf numFmtId="0" fontId="38" fillId="0" borderId="1" xfId="17" applyFont="1" applyBorder="1" applyAlignment="1">
      <alignment horizontal="center" vertical="center"/>
    </xf>
    <xf numFmtId="0" fontId="38" fillId="0" borderId="9" xfId="17" applyFont="1" applyBorder="1" applyAlignment="1">
      <alignment horizontal="center" vertical="center"/>
    </xf>
    <xf numFmtId="0" fontId="34" fillId="0" borderId="0" xfId="28" applyFont="1" applyAlignment="1">
      <alignment horizontal="right"/>
    </xf>
    <xf numFmtId="0" fontId="26" fillId="0" borderId="13" xfId="17" applyFont="1" applyBorder="1" applyAlignment="1">
      <alignment horizontal="center" vertical="center"/>
    </xf>
    <xf numFmtId="0" fontId="22" fillId="0" borderId="13" xfId="19" applyFont="1" applyBorder="1" applyAlignment="1">
      <alignment horizontal="left" vertical="center" wrapText="1"/>
    </xf>
    <xf numFmtId="0" fontId="26" fillId="0" borderId="12" xfId="17" applyFont="1" applyFill="1" applyBorder="1" applyAlignment="1">
      <alignment horizontal="center" vertical="center"/>
    </xf>
    <xf numFmtId="0" fontId="26" fillId="0" borderId="13" xfId="17" applyFont="1" applyFill="1" applyBorder="1" applyAlignment="1">
      <alignment horizontal="center" vertical="center"/>
    </xf>
    <xf numFmtId="0" fontId="22" fillId="0" borderId="12" xfId="19" applyFont="1" applyBorder="1" applyAlignment="1">
      <alignment horizontal="center" vertical="center"/>
    </xf>
    <xf numFmtId="0" fontId="22" fillId="0" borderId="8" xfId="19" applyFont="1" applyBorder="1" applyAlignment="1">
      <alignment horizontal="center" vertical="center"/>
    </xf>
    <xf numFmtId="0" fontId="26" fillId="0" borderId="2" xfId="17" applyFont="1" applyBorder="1" applyAlignment="1">
      <alignment horizontal="center" vertical="center"/>
    </xf>
    <xf numFmtId="0" fontId="22" fillId="0" borderId="2" xfId="19" applyFont="1" applyBorder="1" applyAlignment="1">
      <alignment horizontal="left" vertical="center" wrapText="1"/>
    </xf>
    <xf numFmtId="0" fontId="22" fillId="0" borderId="13" xfId="19" applyFont="1" applyBorder="1" applyAlignment="1">
      <alignment horizontal="center" vertical="center"/>
    </xf>
    <xf numFmtId="0" fontId="22" fillId="0" borderId="12" xfId="19" applyFont="1" applyBorder="1" applyAlignment="1">
      <alignment horizontal="center" vertical="center" wrapText="1"/>
    </xf>
    <xf numFmtId="0" fontId="22" fillId="0" borderId="8" xfId="19" applyFont="1" applyBorder="1" applyAlignment="1">
      <alignment horizontal="center" vertical="center" wrapText="1"/>
    </xf>
    <xf numFmtId="0" fontId="22" fillId="2" borderId="12" xfId="19" applyFont="1" applyFill="1" applyBorder="1" applyAlignment="1">
      <alignment horizontal="left" vertical="center" wrapText="1"/>
    </xf>
    <xf numFmtId="0" fontId="22" fillId="2" borderId="8" xfId="19" applyFont="1" applyFill="1" applyBorder="1" applyAlignment="1">
      <alignment horizontal="left" vertical="center" wrapText="1"/>
    </xf>
    <xf numFmtId="0" fontId="22" fillId="0" borderId="13" xfId="19" applyFont="1" applyBorder="1" applyAlignment="1">
      <alignment horizontal="center" vertical="center" wrapText="1"/>
    </xf>
    <xf numFmtId="0" fontId="22" fillId="2" borderId="13" xfId="19" applyFont="1" applyFill="1" applyBorder="1" applyAlignment="1">
      <alignment horizontal="left" vertical="center" wrapText="1"/>
    </xf>
    <xf numFmtId="0" fontId="26" fillId="0" borderId="12" xfId="17" applyFont="1" applyBorder="1" applyAlignment="1">
      <alignment vertical="center" wrapText="1"/>
    </xf>
    <xf numFmtId="0" fontId="26" fillId="0" borderId="13" xfId="17" applyFont="1" applyBorder="1" applyAlignment="1">
      <alignment vertical="center" wrapText="1"/>
    </xf>
    <xf numFmtId="0" fontId="22" fillId="0" borderId="12" xfId="19" applyFont="1" applyFill="1" applyBorder="1" applyAlignment="1">
      <alignment horizontal="center" vertical="center" wrapText="1"/>
    </xf>
    <xf numFmtId="0" fontId="22" fillId="0" borderId="13" xfId="19" applyFont="1" applyFill="1" applyBorder="1" applyAlignment="1">
      <alignment horizontal="center" vertical="center" wrapText="1"/>
    </xf>
    <xf numFmtId="0" fontId="22" fillId="0" borderId="2" xfId="19" applyFont="1" applyFill="1" applyBorder="1" applyAlignment="1">
      <alignment horizontal="left" vertical="center" wrapText="1"/>
    </xf>
    <xf numFmtId="0" fontId="22" fillId="2" borderId="2" xfId="19" applyFont="1" applyFill="1" applyBorder="1" applyAlignment="1">
      <alignment horizontal="left" vertical="center" wrapText="1"/>
    </xf>
    <xf numFmtId="0" fontId="22" fillId="0" borderId="12" xfId="19" applyFont="1" applyFill="1" applyBorder="1" applyAlignment="1">
      <alignment horizontal="left" vertical="center" wrapText="1"/>
    </xf>
    <xf numFmtId="0" fontId="22" fillId="0" borderId="13" xfId="19" applyFont="1" applyFill="1" applyBorder="1" applyAlignment="1">
      <alignment horizontal="left" vertical="center" wrapText="1"/>
    </xf>
    <xf numFmtId="0" fontId="37" fillId="0" borderId="0" xfId="19" applyFont="1" applyFill="1" applyBorder="1" applyAlignment="1">
      <alignment horizontal="center" wrapText="1"/>
    </xf>
    <xf numFmtId="0" fontId="22" fillId="0" borderId="2" xfId="19" applyFont="1" applyFill="1" applyBorder="1" applyAlignment="1">
      <alignment horizontal="center" vertical="center" wrapText="1"/>
    </xf>
    <xf numFmtId="0" fontId="22" fillId="0" borderId="8" xfId="19" applyFont="1" applyFill="1" applyBorder="1" applyAlignment="1">
      <alignment horizontal="center" vertical="center" wrapText="1"/>
    </xf>
    <xf numFmtId="164" fontId="22" fillId="0" borderId="12" xfId="19" applyNumberFormat="1" applyFont="1" applyFill="1" applyBorder="1" applyAlignment="1">
      <alignment horizontal="center" vertical="center" wrapText="1"/>
    </xf>
    <xf numFmtId="164" fontId="22" fillId="0" borderId="8" xfId="19" applyNumberFormat="1" applyFont="1" applyFill="1" applyBorder="1" applyAlignment="1">
      <alignment horizontal="center" vertical="center" wrapText="1"/>
    </xf>
    <xf numFmtId="0" fontId="35" fillId="0" borderId="0" xfId="24" applyFont="1" applyFill="1" applyAlignment="1">
      <alignment horizontal="center" wrapText="1"/>
    </xf>
    <xf numFmtId="0" fontId="39" fillId="0" borderId="0" xfId="0" applyFont="1" applyFill="1" applyAlignment="1">
      <alignment horizontal="center" wrapText="1"/>
    </xf>
    <xf numFmtId="0" fontId="22" fillId="0" borderId="14" xfId="24" applyFont="1" applyFill="1" applyBorder="1" applyAlignment="1">
      <alignment horizontal="right"/>
    </xf>
    <xf numFmtId="0" fontId="34" fillId="0" borderId="0" xfId="24" applyFont="1" applyFill="1" applyAlignment="1">
      <alignment horizontal="right"/>
    </xf>
  </cellXfs>
  <cellStyles count="34">
    <cellStyle name="Excel Built-in Обычный 10" xfId="24"/>
    <cellStyle name="Обычный" xfId="0" builtinId="0"/>
    <cellStyle name="Обычный 10" xfId="3"/>
    <cellStyle name="Обычный 11" xfId="4"/>
    <cellStyle name="Обычный 2" xfId="1"/>
    <cellStyle name="Обычный 2 10" xfId="6"/>
    <cellStyle name="Обычный 2 10 2" xfId="28"/>
    <cellStyle name="Обычный 2 11" xfId="5"/>
    <cellStyle name="Обычный 2 11 2" xfId="7"/>
    <cellStyle name="Обычный 2 12" xfId="27"/>
    <cellStyle name="Обычный 2 12 2" xfId="30"/>
    <cellStyle name="Обычный 2 12 3" xfId="33"/>
    <cellStyle name="Обычный 2 13" xfId="31"/>
    <cellStyle name="Обычный 2 14" xfId="32"/>
    <cellStyle name="Обычный 2 2" xfId="8"/>
    <cellStyle name="Обычный 2 3" xfId="9"/>
    <cellStyle name="Обычный 2 4" xfId="10"/>
    <cellStyle name="Обычный 2 5" xfId="11"/>
    <cellStyle name="Обычный 2 6" xfId="12"/>
    <cellStyle name="Обычный 2 7" xfId="13"/>
    <cellStyle name="Обычный 2 8" xfId="14"/>
    <cellStyle name="Обычный 2 9" xfId="15"/>
    <cellStyle name="Обычный 3" xfId="16"/>
    <cellStyle name="Обычный 4" xfId="17"/>
    <cellStyle name="Обычный 5" xfId="2"/>
    <cellStyle name="Обычный 8" xfId="18"/>
    <cellStyle name="Обычный 9" xfId="19"/>
    <cellStyle name="Обычный_tmp" xfId="29"/>
    <cellStyle name="Обычный_доходы изменения КБК" xfId="25"/>
    <cellStyle name="Обычный_Лист1 2" xfId="22"/>
    <cellStyle name="Обычный_Лист1 3" xfId="26"/>
    <cellStyle name="Обычный_Лист2" xfId="23"/>
    <cellStyle name="Стиль 1" xfId="20"/>
    <cellStyle name="Стиль 1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15</xdr:row>
      <xdr:rowOff>0</xdr:rowOff>
    </xdr:from>
    <xdr:to>
      <xdr:col>2</xdr:col>
      <xdr:colOff>400050</xdr:colOff>
      <xdr:row>15</xdr:row>
      <xdr:rowOff>238125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34890" y="1173480"/>
          <a:ext cx="1767840" cy="16954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22860</xdr:colOff>
      <xdr:row>8</xdr:row>
      <xdr:rowOff>0</xdr:rowOff>
    </xdr:from>
    <xdr:to>
      <xdr:col>3</xdr:col>
      <xdr:colOff>7621</xdr:colOff>
      <xdr:row>13</xdr:row>
      <xdr:rowOff>137160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572000" y="1341120"/>
          <a:ext cx="3009901" cy="9753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 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23.12.2015 №58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1274445</xdr:colOff>
      <xdr:row>6</xdr:row>
      <xdr:rowOff>76200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549140" y="0"/>
          <a:ext cx="2927985" cy="108204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2016 год"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28.06.2016 № 89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592455</xdr:colOff>
      <xdr:row>7</xdr:row>
      <xdr:rowOff>1</xdr:rowOff>
    </xdr:from>
    <xdr:to>
      <xdr:col>3</xdr:col>
      <xdr:colOff>3444240</xdr:colOff>
      <xdr:row>12</xdr:row>
      <xdr:rowOff>121921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943475" y="1005841"/>
          <a:ext cx="2851785" cy="960120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3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2016 год "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№58</a:t>
          </a: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594360</xdr:colOff>
      <xdr:row>0</xdr:row>
      <xdr:rowOff>7620</xdr:rowOff>
    </xdr:from>
    <xdr:to>
      <xdr:col>3</xdr:col>
      <xdr:colOff>3429001</xdr:colOff>
      <xdr:row>6</xdr:row>
      <xdr:rowOff>91440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945380" y="7620"/>
          <a:ext cx="2834641" cy="10896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2016 год"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28.06.2016  № 89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0</xdr:row>
      <xdr:rowOff>0</xdr:rowOff>
    </xdr:from>
    <xdr:to>
      <xdr:col>5</xdr:col>
      <xdr:colOff>617220</xdr:colOff>
      <xdr:row>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579620" y="0"/>
          <a:ext cx="3108960" cy="11734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3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28.06.2016 №  89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</xdr:col>
      <xdr:colOff>137160</xdr:colOff>
      <xdr:row>6</xdr:row>
      <xdr:rowOff>0</xdr:rowOff>
    </xdr:from>
    <xdr:to>
      <xdr:col>6</xdr:col>
      <xdr:colOff>7620</xdr:colOff>
      <xdr:row>9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41520" y="1173480"/>
          <a:ext cx="3192780" cy="10591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2016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58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4846320</xdr:colOff>
      <xdr:row>0</xdr:row>
      <xdr:rowOff>0</xdr:rowOff>
    </xdr:from>
    <xdr:to>
      <xdr:col>5</xdr:col>
      <xdr:colOff>617220</xdr:colOff>
      <xdr:row>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46320" y="0"/>
          <a:ext cx="2659380" cy="11734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4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28.06.2016  №  89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0</xdr:col>
      <xdr:colOff>4853940</xdr:colOff>
      <xdr:row>7</xdr:row>
      <xdr:rowOff>0</xdr:rowOff>
    </xdr:from>
    <xdr:to>
      <xdr:col>6</xdr:col>
      <xdr:colOff>7620</xdr:colOff>
      <xdr:row>10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53940" y="1173480"/>
          <a:ext cx="2697480" cy="10591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2016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58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455420</xdr:colOff>
      <xdr:row>5</xdr:row>
      <xdr:rowOff>175260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80560" y="0"/>
          <a:ext cx="3053840" cy="11658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5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28.06.2016  №  89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434340</xdr:colOff>
      <xdr:row>10</xdr:row>
      <xdr:rowOff>190999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80560" y="1188720"/>
          <a:ext cx="3032760" cy="9834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2016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58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4175760</xdr:colOff>
      <xdr:row>6</xdr:row>
      <xdr:rowOff>175260</xdr:rowOff>
    </xdr:from>
    <xdr:to>
      <xdr:col>3</xdr:col>
      <xdr:colOff>541020</xdr:colOff>
      <xdr:row>12</xdr:row>
      <xdr:rowOff>76200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27220" y="1272540"/>
          <a:ext cx="2636520" cy="9982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8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23.12.2015  № 58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</xdr:col>
      <xdr:colOff>4198620</xdr:colOff>
      <xdr:row>0</xdr:row>
      <xdr:rowOff>0</xdr:rowOff>
    </xdr:from>
    <xdr:to>
      <xdr:col>3</xdr:col>
      <xdr:colOff>693421</xdr:colOff>
      <xdr:row>6</xdr:row>
      <xdr:rowOff>53340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450080" y="0"/>
          <a:ext cx="2766061" cy="11506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2016 год"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28.06.2016 № 89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1303020</xdr:colOff>
      <xdr:row>14</xdr:row>
      <xdr:rowOff>144778</xdr:rowOff>
    </xdr:from>
    <xdr:to>
      <xdr:col>3</xdr:col>
      <xdr:colOff>7617</xdr:colOff>
      <xdr:row>14</xdr:row>
      <xdr:rowOff>190497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 flipH="1" flipV="1">
          <a:off x="8206740" y="2621278"/>
          <a:ext cx="601977" cy="4571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Приложение №  </a:t>
          </a:r>
        </a:p>
        <a:p>
          <a:pPr rtl="0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rtl="0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 муниципального образования на 2016 год" 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rtl="0" fontAlgn="base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от  23.12.2015 № 58</a:t>
          </a: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M148"/>
  <sheetViews>
    <sheetView tabSelected="1" workbookViewId="0">
      <selection activeCell="A8" sqref="A8"/>
    </sheetView>
  </sheetViews>
  <sheetFormatPr defaultColWidth="9.109375" defaultRowHeight="13.2"/>
  <cols>
    <col min="1" max="1" width="66.33203125" style="19" customWidth="1"/>
    <col min="2" max="2" width="24.109375" style="19" customWidth="1"/>
    <col min="3" max="3" width="19.44140625" style="103" customWidth="1"/>
    <col min="4" max="4" width="12.109375" style="19" bestFit="1" customWidth="1"/>
    <col min="5" max="16384" width="9.109375" style="19"/>
  </cols>
  <sheetData>
    <row r="16" spans="1:2">
      <c r="A16" s="18"/>
      <c r="B16" s="18"/>
    </row>
    <row r="17" spans="1:13">
      <c r="A17" s="244" t="s">
        <v>66</v>
      </c>
      <c r="B17" s="244"/>
      <c r="C17" s="244"/>
    </row>
    <row r="18" spans="1:13" ht="22.95" customHeight="1">
      <c r="A18" s="244"/>
      <c r="B18" s="244"/>
      <c r="C18" s="244"/>
    </row>
    <row r="19" spans="1:13" ht="15.6">
      <c r="A19" s="20"/>
      <c r="B19" s="21"/>
      <c r="C19" s="104" t="s">
        <v>67</v>
      </c>
    </row>
    <row r="20" spans="1:13" ht="41.4">
      <c r="A20" s="22" t="s">
        <v>68</v>
      </c>
      <c r="B20" s="23" t="s">
        <v>69</v>
      </c>
      <c r="C20" s="105" t="s">
        <v>70</v>
      </c>
    </row>
    <row r="21" spans="1:13" ht="13.8">
      <c r="A21" s="24" t="s">
        <v>71</v>
      </c>
      <c r="B21" s="22" t="s">
        <v>72</v>
      </c>
      <c r="C21" s="106">
        <f>C22+C32+C36+C39+C43+C50+C56+C61+C68+C93+C27</f>
        <v>98071.213309999992</v>
      </c>
      <c r="D21" s="92"/>
      <c r="E21" s="25"/>
    </row>
    <row r="22" spans="1:13" s="26" customFormat="1" ht="13.8">
      <c r="A22" s="24" t="s">
        <v>73</v>
      </c>
      <c r="B22" s="22" t="s">
        <v>74</v>
      </c>
      <c r="C22" s="106">
        <f>C23+C24+C25+C26</f>
        <v>58495.77</v>
      </c>
      <c r="D22" s="93"/>
      <c r="E22" s="27"/>
    </row>
    <row r="23" spans="1:13" ht="55.2">
      <c r="A23" s="28" t="s">
        <v>75</v>
      </c>
      <c r="B23" s="29" t="s">
        <v>76</v>
      </c>
      <c r="C23" s="107">
        <f>56166+2013.77</f>
        <v>58179.77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69">
      <c r="A24" s="30" t="s">
        <v>77</v>
      </c>
      <c r="B24" s="29" t="s">
        <v>78</v>
      </c>
      <c r="C24" s="107">
        <v>63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s="33" customFormat="1" ht="27.6">
      <c r="A25" s="31" t="s">
        <v>79</v>
      </c>
      <c r="B25" s="32" t="s">
        <v>80</v>
      </c>
      <c r="C25" s="107">
        <v>250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ht="55.2">
      <c r="A26" s="31" t="s">
        <v>81</v>
      </c>
      <c r="B26" s="29" t="s">
        <v>82</v>
      </c>
      <c r="C26" s="107">
        <v>3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27.6">
      <c r="A27" s="34" t="s">
        <v>83</v>
      </c>
      <c r="B27" s="22" t="s">
        <v>84</v>
      </c>
      <c r="C27" s="106">
        <f>SUM(C28:C31)</f>
        <v>97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27.6">
      <c r="A28" s="31" t="s">
        <v>85</v>
      </c>
      <c r="B28" s="29" t="s">
        <v>86</v>
      </c>
      <c r="C28" s="107">
        <f>33.5+0.2</f>
        <v>33.700000000000003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41.4">
      <c r="A29" s="31" t="s">
        <v>87</v>
      </c>
      <c r="B29" s="29" t="s">
        <v>88</v>
      </c>
      <c r="C29" s="107">
        <f>0.5</f>
        <v>0.5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41.4">
      <c r="A30" s="31" t="s">
        <v>89</v>
      </c>
      <c r="B30" s="29" t="s">
        <v>90</v>
      </c>
      <c r="C30" s="107">
        <f>73.1</f>
        <v>73.099999999999994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41.4">
      <c r="A31" s="31" t="s">
        <v>91</v>
      </c>
      <c r="B31" s="29" t="s">
        <v>92</v>
      </c>
      <c r="C31" s="107">
        <f>-12.75+2.45</f>
        <v>-10.3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s="26" customFormat="1" ht="13.8">
      <c r="A32" s="35" t="s">
        <v>93</v>
      </c>
      <c r="B32" s="22" t="s">
        <v>94</v>
      </c>
      <c r="C32" s="106">
        <f>C33+C34+C35</f>
        <v>5869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13.8">
      <c r="A33" s="39" t="s">
        <v>95</v>
      </c>
      <c r="B33" s="29" t="s">
        <v>96</v>
      </c>
      <c r="C33" s="107">
        <v>5279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3.8">
      <c r="A34" s="39" t="s">
        <v>97</v>
      </c>
      <c r="B34" s="29" t="s">
        <v>98</v>
      </c>
      <c r="C34" s="107">
        <v>580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27.6">
      <c r="A35" s="39" t="s">
        <v>99</v>
      </c>
      <c r="B35" s="29" t="s">
        <v>250</v>
      </c>
      <c r="C35" s="107">
        <v>10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s="26" customFormat="1" ht="13.8">
      <c r="A36" s="40" t="s">
        <v>100</v>
      </c>
      <c r="B36" s="22" t="s">
        <v>101</v>
      </c>
      <c r="C36" s="106">
        <f>C37+C38</f>
        <v>559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1:13" s="38" customFormat="1" ht="41.4">
      <c r="A37" s="36" t="s">
        <v>102</v>
      </c>
      <c r="B37" s="37" t="s">
        <v>103</v>
      </c>
      <c r="C37" s="107">
        <v>90</v>
      </c>
      <c r="D37" s="79"/>
      <c r="E37" s="79"/>
      <c r="F37" s="79"/>
      <c r="G37" s="80"/>
      <c r="H37" s="80"/>
      <c r="I37" s="80"/>
      <c r="J37" s="80"/>
      <c r="K37" s="80"/>
      <c r="L37" s="80"/>
      <c r="M37" s="80"/>
    </row>
    <row r="38" spans="1:13" s="38" customFormat="1" ht="55.2">
      <c r="A38" s="36" t="s">
        <v>1</v>
      </c>
      <c r="B38" s="37" t="s">
        <v>104</v>
      </c>
      <c r="C38" s="108">
        <f>195+130+144</f>
        <v>469</v>
      </c>
      <c r="D38" s="79"/>
      <c r="E38" s="79"/>
      <c r="F38" s="79"/>
      <c r="G38" s="80"/>
      <c r="H38" s="80"/>
      <c r="I38" s="80"/>
      <c r="J38" s="80"/>
      <c r="K38" s="80"/>
      <c r="L38" s="80"/>
      <c r="M38" s="80"/>
    </row>
    <row r="39" spans="1:13" s="43" customFormat="1" ht="27.6">
      <c r="A39" s="41" t="s">
        <v>105</v>
      </c>
      <c r="B39" s="42" t="s">
        <v>106</v>
      </c>
      <c r="C39" s="106">
        <f>C40+C41+C42</f>
        <v>2</v>
      </c>
      <c r="D39" s="81"/>
      <c r="E39" s="81"/>
      <c r="F39" s="81"/>
      <c r="G39" s="82"/>
      <c r="H39" s="82"/>
      <c r="I39" s="82"/>
      <c r="J39" s="82"/>
      <c r="K39" s="82"/>
      <c r="L39" s="82"/>
      <c r="M39" s="82"/>
    </row>
    <row r="40" spans="1:13" s="38" customFormat="1" ht="13.8">
      <c r="A40" s="44" t="s">
        <v>108</v>
      </c>
      <c r="B40" s="37" t="s">
        <v>107</v>
      </c>
      <c r="C40" s="107">
        <v>0.1</v>
      </c>
      <c r="D40" s="79"/>
      <c r="E40" s="79"/>
      <c r="F40" s="79"/>
      <c r="G40" s="80"/>
      <c r="H40" s="80"/>
      <c r="I40" s="80"/>
      <c r="J40" s="80"/>
      <c r="K40" s="80"/>
      <c r="L40" s="80"/>
      <c r="M40" s="80"/>
    </row>
    <row r="41" spans="1:13" s="38" customFormat="1" ht="13.8">
      <c r="A41" s="44" t="s">
        <v>109</v>
      </c>
      <c r="B41" s="37" t="s">
        <v>110</v>
      </c>
      <c r="C41" s="109">
        <v>0.9</v>
      </c>
      <c r="D41" s="79"/>
      <c r="E41" s="79"/>
      <c r="F41" s="79"/>
      <c r="G41" s="80"/>
      <c r="H41" s="80"/>
      <c r="I41" s="80"/>
      <c r="J41" s="80"/>
      <c r="K41" s="80"/>
      <c r="L41" s="80"/>
      <c r="M41" s="80"/>
    </row>
    <row r="42" spans="1:13" s="38" customFormat="1" ht="27.6">
      <c r="A42" s="44" t="s">
        <v>240</v>
      </c>
      <c r="B42" s="37" t="s">
        <v>239</v>
      </c>
      <c r="C42" s="109">
        <v>1</v>
      </c>
      <c r="D42" s="79"/>
      <c r="E42" s="79"/>
      <c r="F42" s="79"/>
      <c r="G42" s="80"/>
      <c r="H42" s="80"/>
      <c r="I42" s="80"/>
      <c r="J42" s="80"/>
      <c r="K42" s="80"/>
      <c r="L42" s="80"/>
      <c r="M42" s="80"/>
    </row>
    <row r="43" spans="1:13" s="26" customFormat="1" ht="42.75" customHeight="1">
      <c r="A43" s="40" t="s">
        <v>111</v>
      </c>
      <c r="B43" s="22" t="s">
        <v>112</v>
      </c>
      <c r="C43" s="106">
        <f>C44+C46+C49</f>
        <v>17124.690310000002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s="1" customFormat="1" ht="31.2" customHeight="1">
      <c r="A44" s="47" t="s">
        <v>238</v>
      </c>
      <c r="B44" s="29" t="s">
        <v>237</v>
      </c>
      <c r="C44" s="110">
        <f>C45</f>
        <v>7.97668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</row>
    <row r="45" spans="1:13" s="1" customFormat="1" ht="27.6">
      <c r="A45" s="47" t="s">
        <v>235</v>
      </c>
      <c r="B45" s="29" t="s">
        <v>236</v>
      </c>
      <c r="C45" s="110">
        <v>7.97668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</row>
    <row r="46" spans="1:13" ht="55.2">
      <c r="A46" s="30" t="s">
        <v>113</v>
      </c>
      <c r="B46" s="29" t="s">
        <v>114</v>
      </c>
      <c r="C46" s="110">
        <f>C47+C48</f>
        <v>13918.241630000002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57.75" customHeight="1">
      <c r="A47" s="45" t="s">
        <v>2</v>
      </c>
      <c r="B47" s="29" t="s">
        <v>3</v>
      </c>
      <c r="C47" s="108">
        <f>6996.4269+3447.53858+1017.2</f>
        <v>11461.165480000001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69.599999999999994">
      <c r="A48" s="30" t="s">
        <v>4</v>
      </c>
      <c r="B48" s="29" t="s">
        <v>5</v>
      </c>
      <c r="C48" s="108">
        <f>931.72738+1366.94877+158.4</f>
        <v>2457.0761500000003</v>
      </c>
      <c r="D48" s="84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55.2">
      <c r="A49" s="30" t="s">
        <v>6</v>
      </c>
      <c r="B49" s="29" t="s">
        <v>7</v>
      </c>
      <c r="C49" s="111">
        <v>3198.4720000000002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s="43" customFormat="1" ht="13.8">
      <c r="A50" s="41" t="s">
        <v>115</v>
      </c>
      <c r="B50" s="42" t="s">
        <v>116</v>
      </c>
      <c r="C50" s="106">
        <f>C51</f>
        <v>280.81300000000005</v>
      </c>
      <c r="D50" s="82"/>
      <c r="E50" s="82"/>
      <c r="F50" s="82"/>
      <c r="G50" s="82"/>
      <c r="H50" s="82"/>
      <c r="I50" s="82"/>
      <c r="J50" s="82"/>
      <c r="K50" s="82"/>
      <c r="L50" s="82"/>
      <c r="M50" s="82"/>
    </row>
    <row r="51" spans="1:13" s="38" customFormat="1" ht="13.8">
      <c r="A51" s="46" t="s">
        <v>117</v>
      </c>
      <c r="B51" s="37" t="s">
        <v>118</v>
      </c>
      <c r="C51" s="110">
        <f>C52+C53+C55+C54</f>
        <v>280.81300000000005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</row>
    <row r="52" spans="1:13" s="38" customFormat="1" ht="27.6">
      <c r="A52" s="46" t="s">
        <v>119</v>
      </c>
      <c r="B52" s="37" t="s">
        <v>120</v>
      </c>
      <c r="C52" s="107">
        <v>79.260000000000005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</row>
    <row r="53" spans="1:13" s="38" customFormat="1" ht="27.6">
      <c r="A53" s="46" t="s">
        <v>121</v>
      </c>
      <c r="B53" s="37" t="s">
        <v>122</v>
      </c>
      <c r="C53" s="107">
        <v>6.4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13" s="38" customFormat="1" ht="13.8">
      <c r="A54" s="46" t="s">
        <v>123</v>
      </c>
      <c r="B54" s="37" t="s">
        <v>124</v>
      </c>
      <c r="C54" s="107">
        <v>15.699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</row>
    <row r="55" spans="1:13" s="38" customFormat="1" ht="13.8">
      <c r="A55" s="46" t="s">
        <v>125</v>
      </c>
      <c r="B55" s="37" t="s">
        <v>126</v>
      </c>
      <c r="C55" s="107">
        <v>179.45400000000001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</row>
    <row r="56" spans="1:13" s="26" customFormat="1" ht="27.6">
      <c r="A56" s="40" t="s">
        <v>127</v>
      </c>
      <c r="B56" s="22" t="s">
        <v>128</v>
      </c>
      <c r="C56" s="106">
        <f>C57</f>
        <v>14151.34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1:13" s="26" customFormat="1" ht="14.25" customHeight="1">
      <c r="A57" s="47" t="s">
        <v>234</v>
      </c>
      <c r="B57" s="37" t="s">
        <v>233</v>
      </c>
      <c r="C57" s="110">
        <f>C58</f>
        <v>14151.34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1:13" s="26" customFormat="1" ht="27.6">
      <c r="A58" s="30" t="s">
        <v>129</v>
      </c>
      <c r="B58" s="37" t="s">
        <v>232</v>
      </c>
      <c r="C58" s="110">
        <f>C59+C60</f>
        <v>14151.34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</row>
    <row r="59" spans="1:13" ht="27.6" hidden="1">
      <c r="A59" s="30" t="s">
        <v>129</v>
      </c>
      <c r="B59" s="37" t="s">
        <v>130</v>
      </c>
      <c r="C59" s="110">
        <v>148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27.6" hidden="1">
      <c r="A60" s="30" t="s">
        <v>131</v>
      </c>
      <c r="B60" s="37" t="s">
        <v>130</v>
      </c>
      <c r="C60" s="110">
        <f>14003.34</f>
        <v>14003.34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s="66" customFormat="1" ht="27.75" customHeight="1">
      <c r="A61" s="40" t="s">
        <v>132</v>
      </c>
      <c r="B61" s="22" t="s">
        <v>133</v>
      </c>
      <c r="C61" s="112">
        <f>C62+C64</f>
        <v>907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</row>
    <row r="62" spans="1:13" s="66" customFormat="1" ht="69">
      <c r="A62" s="47" t="s">
        <v>246</v>
      </c>
      <c r="B62" s="29" t="s">
        <v>134</v>
      </c>
      <c r="C62" s="113">
        <f>C63</f>
        <v>300</v>
      </c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1:13" s="68" customFormat="1" ht="69">
      <c r="A63" s="75" t="s">
        <v>135</v>
      </c>
      <c r="B63" s="29" t="s">
        <v>62</v>
      </c>
      <c r="C63" s="108">
        <v>300</v>
      </c>
      <c r="D63" s="86"/>
      <c r="E63" s="87"/>
      <c r="F63" s="87"/>
      <c r="G63" s="87"/>
      <c r="H63" s="87"/>
      <c r="I63" s="87"/>
      <c r="J63" s="87"/>
      <c r="K63" s="87"/>
      <c r="L63" s="87"/>
      <c r="M63" s="87"/>
    </row>
    <row r="64" spans="1:13" s="68" customFormat="1" ht="27.6">
      <c r="A64" s="30" t="s">
        <v>244</v>
      </c>
      <c r="B64" s="29" t="s">
        <v>245</v>
      </c>
      <c r="C64" s="113">
        <f>C65+C66+C67</f>
        <v>607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</row>
    <row r="65" spans="1:13" s="68" customFormat="1" ht="41.4">
      <c r="A65" s="30" t="s">
        <v>241</v>
      </c>
      <c r="B65" s="29" t="s">
        <v>136</v>
      </c>
      <c r="C65" s="108">
        <v>569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1:13" s="68" customFormat="1" ht="41.4">
      <c r="A66" s="30" t="s">
        <v>243</v>
      </c>
      <c r="B66" s="29" t="s">
        <v>242</v>
      </c>
      <c r="C66" s="108">
        <v>18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spans="1:13" s="68" customFormat="1" ht="41.4">
      <c r="A67" s="30" t="s">
        <v>65</v>
      </c>
      <c r="B67" s="29" t="s">
        <v>63</v>
      </c>
      <c r="C67" s="108">
        <v>20</v>
      </c>
      <c r="D67" s="88"/>
      <c r="E67" s="87"/>
      <c r="F67" s="87"/>
      <c r="G67" s="87"/>
      <c r="H67" s="87"/>
      <c r="I67" s="87"/>
      <c r="J67" s="87"/>
      <c r="K67" s="87"/>
      <c r="L67" s="87"/>
      <c r="M67" s="87"/>
    </row>
    <row r="68" spans="1:13" s="26" customFormat="1" ht="13.8">
      <c r="A68" s="40" t="s">
        <v>137</v>
      </c>
      <c r="B68" s="22" t="s">
        <v>138</v>
      </c>
      <c r="C68" s="106">
        <f>C69+C70+C71+C72+C77+C78+C80+C82+C79</f>
        <v>534.6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1:13" ht="27.6">
      <c r="A69" s="47" t="s">
        <v>139</v>
      </c>
      <c r="B69" s="29" t="s">
        <v>140</v>
      </c>
      <c r="C69" s="107">
        <v>22.5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48.75" customHeight="1">
      <c r="A70" s="48" t="s">
        <v>141</v>
      </c>
      <c r="B70" s="49" t="s">
        <v>142</v>
      </c>
      <c r="C70" s="107">
        <v>22</v>
      </c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48.75" customHeight="1">
      <c r="A71" s="47" t="s">
        <v>143</v>
      </c>
      <c r="B71" s="29" t="s">
        <v>144</v>
      </c>
      <c r="C71" s="107">
        <v>5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s="1" customFormat="1" ht="55.2">
      <c r="A72" s="50" t="s">
        <v>145</v>
      </c>
      <c r="B72" s="29" t="s">
        <v>146</v>
      </c>
      <c r="C72" s="110">
        <f>C73+C74+C75+C76</f>
        <v>211.5</v>
      </c>
      <c r="D72" s="83"/>
      <c r="E72" s="83"/>
      <c r="F72" s="83"/>
      <c r="G72" s="83"/>
      <c r="H72" s="83"/>
      <c r="I72" s="83"/>
      <c r="J72" s="83"/>
      <c r="K72" s="83"/>
      <c r="L72" s="83"/>
      <c r="M72" s="83"/>
    </row>
    <row r="73" spans="1:13" s="1" customFormat="1" ht="13.8" hidden="1">
      <c r="A73" s="51" t="s">
        <v>147</v>
      </c>
      <c r="B73" s="29" t="s">
        <v>148</v>
      </c>
      <c r="C73" s="107">
        <v>0</v>
      </c>
      <c r="D73" s="83"/>
      <c r="E73" s="83"/>
      <c r="F73" s="83"/>
      <c r="G73" s="83"/>
      <c r="H73" s="83"/>
      <c r="I73" s="83"/>
      <c r="J73" s="83"/>
      <c r="K73" s="83"/>
      <c r="L73" s="83"/>
      <c r="M73" s="83"/>
    </row>
    <row r="74" spans="1:13" s="1" customFormat="1" ht="27.6" hidden="1">
      <c r="A74" s="51" t="s">
        <v>149</v>
      </c>
      <c r="B74" s="29" t="s">
        <v>150</v>
      </c>
      <c r="C74" s="107">
        <v>200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</row>
    <row r="75" spans="1:13" s="1" customFormat="1" ht="27.75" hidden="1" customHeight="1">
      <c r="A75" s="52" t="s">
        <v>151</v>
      </c>
      <c r="B75" s="29" t="s">
        <v>152</v>
      </c>
      <c r="C75" s="107">
        <v>1.5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</row>
    <row r="76" spans="1:13" s="1" customFormat="1" ht="27.6" hidden="1">
      <c r="A76" s="51" t="s">
        <v>153</v>
      </c>
      <c r="B76" s="29" t="s">
        <v>154</v>
      </c>
      <c r="C76" s="107">
        <v>10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</row>
    <row r="77" spans="1:13" s="1" customFormat="1" ht="40.950000000000003" customHeight="1">
      <c r="A77" s="52" t="s">
        <v>155</v>
      </c>
      <c r="B77" s="29" t="s">
        <v>156</v>
      </c>
      <c r="C77" s="107">
        <v>124.1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</row>
    <row r="78" spans="1:13" s="1" customFormat="1" ht="30" customHeight="1">
      <c r="A78" s="53" t="s">
        <v>157</v>
      </c>
      <c r="B78" s="37" t="s">
        <v>158</v>
      </c>
      <c r="C78" s="110">
        <v>5.75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</row>
    <row r="79" spans="1:13" s="1" customFormat="1" ht="13.8">
      <c r="A79" s="53" t="s">
        <v>159</v>
      </c>
      <c r="B79" s="37" t="s">
        <v>160</v>
      </c>
      <c r="C79" s="107">
        <v>14.25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</row>
    <row r="80" spans="1:13" s="1" customFormat="1" ht="46.2" customHeight="1">
      <c r="A80" s="54" t="s">
        <v>161</v>
      </c>
      <c r="B80" s="37" t="s">
        <v>162</v>
      </c>
      <c r="C80" s="107">
        <v>15</v>
      </c>
      <c r="D80" s="83"/>
      <c r="E80" s="83"/>
      <c r="F80" s="83"/>
      <c r="G80" s="83"/>
      <c r="H80" s="83"/>
      <c r="I80" s="83"/>
      <c r="J80" s="83"/>
      <c r="K80" s="83"/>
      <c r="L80" s="83"/>
      <c r="M80" s="83"/>
    </row>
    <row r="81" spans="1:13" s="1" customFormat="1" ht="60.75" hidden="1" customHeight="1">
      <c r="A81" s="54"/>
      <c r="B81" s="29" t="s">
        <v>163</v>
      </c>
      <c r="C81" s="107"/>
      <c r="D81" s="83"/>
      <c r="E81" s="83"/>
      <c r="F81" s="83"/>
      <c r="G81" s="83"/>
      <c r="H81" s="83"/>
      <c r="I81" s="83"/>
      <c r="J81" s="83"/>
      <c r="K81" s="83"/>
      <c r="L81" s="83"/>
      <c r="M81" s="83"/>
    </row>
    <row r="82" spans="1:13" s="1" customFormat="1" ht="28.95" customHeight="1">
      <c r="A82" s="50" t="s">
        <v>8</v>
      </c>
      <c r="B82" s="29" t="s">
        <v>9</v>
      </c>
      <c r="C82" s="110">
        <v>114.5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spans="1:13" ht="23.4" hidden="1" customHeight="1">
      <c r="A83" s="51" t="s">
        <v>164</v>
      </c>
      <c r="B83" s="29" t="s">
        <v>9</v>
      </c>
      <c r="C83" s="107">
        <v>13.5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</row>
    <row r="84" spans="1:13" ht="33" hidden="1" customHeight="1">
      <c r="A84" s="51" t="s">
        <v>165</v>
      </c>
      <c r="B84" s="29" t="s">
        <v>9</v>
      </c>
      <c r="C84" s="107">
        <v>1</v>
      </c>
      <c r="D84" s="245"/>
      <c r="E84" s="245"/>
      <c r="F84" s="245"/>
      <c r="G84" s="245"/>
      <c r="H84" s="245"/>
      <c r="I84" s="245"/>
      <c r="J84" s="245"/>
      <c r="K84" s="245"/>
      <c r="L84" s="245"/>
      <c r="M84" s="245"/>
    </row>
    <row r="85" spans="1:13" ht="28.2" hidden="1" customHeight="1">
      <c r="A85" s="51" t="s">
        <v>166</v>
      </c>
      <c r="B85" s="29" t="s">
        <v>9</v>
      </c>
      <c r="C85" s="107">
        <v>2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</row>
    <row r="86" spans="1:13" ht="32.4" hidden="1" customHeight="1">
      <c r="A86" s="51" t="s">
        <v>167</v>
      </c>
      <c r="B86" s="29" t="s">
        <v>9</v>
      </c>
      <c r="C86" s="107">
        <v>0</v>
      </c>
      <c r="D86" s="246"/>
      <c r="E86" s="246"/>
      <c r="F86" s="246"/>
      <c r="G86" s="246"/>
      <c r="H86" s="246"/>
      <c r="I86" s="246"/>
      <c r="J86" s="76"/>
      <c r="K86" s="76"/>
      <c r="L86" s="76"/>
      <c r="M86" s="76"/>
    </row>
    <row r="87" spans="1:13" ht="41.4" hidden="1">
      <c r="A87" s="51" t="s">
        <v>168</v>
      </c>
      <c r="B87" s="29" t="s">
        <v>9</v>
      </c>
      <c r="C87" s="107">
        <v>13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</row>
    <row r="88" spans="1:13" ht="41.4" hidden="1">
      <c r="A88" s="51" t="s">
        <v>169</v>
      </c>
      <c r="B88" s="29" t="s">
        <v>9</v>
      </c>
      <c r="C88" s="107">
        <v>30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</row>
    <row r="89" spans="1:13" ht="41.4" hidden="1">
      <c r="A89" s="51" t="s">
        <v>170</v>
      </c>
      <c r="B89" s="29" t="s">
        <v>9</v>
      </c>
      <c r="C89" s="107">
        <v>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</row>
    <row r="90" spans="1:13" ht="27.6" hidden="1">
      <c r="A90" s="51" t="s">
        <v>8</v>
      </c>
      <c r="B90" s="29" t="s">
        <v>9</v>
      </c>
      <c r="C90" s="107">
        <v>0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</row>
    <row r="91" spans="1:13" ht="27.6" hidden="1">
      <c r="A91" s="51" t="s">
        <v>8</v>
      </c>
      <c r="B91" s="29" t="s">
        <v>9</v>
      </c>
      <c r="C91" s="107">
        <v>0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</row>
    <row r="92" spans="1:13" ht="27.6" hidden="1">
      <c r="A92" s="51" t="s">
        <v>8</v>
      </c>
      <c r="B92" s="29" t="s">
        <v>9</v>
      </c>
      <c r="C92" s="107">
        <v>0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</row>
    <row r="93" spans="1:13" s="26" customFormat="1" ht="13.8">
      <c r="A93" s="40" t="s">
        <v>171</v>
      </c>
      <c r="B93" s="22" t="s">
        <v>172</v>
      </c>
      <c r="C93" s="106">
        <f>C94+C95</f>
        <v>50</v>
      </c>
      <c r="D93" s="78"/>
      <c r="E93" s="78"/>
      <c r="F93" s="78"/>
      <c r="G93" s="78"/>
      <c r="H93" s="78"/>
      <c r="I93" s="78"/>
      <c r="J93" s="78"/>
      <c r="K93" s="78"/>
      <c r="L93" s="78"/>
      <c r="M93" s="78"/>
    </row>
    <row r="94" spans="1:13" ht="13.8" hidden="1">
      <c r="A94" s="30" t="s">
        <v>173</v>
      </c>
      <c r="B94" s="29" t="s">
        <v>10</v>
      </c>
      <c r="C94" s="107">
        <v>0</v>
      </c>
      <c r="D94" s="76"/>
      <c r="E94" s="76"/>
      <c r="F94" s="76"/>
      <c r="G94" s="76"/>
      <c r="H94" s="76"/>
      <c r="I94" s="76"/>
      <c r="J94" s="76"/>
      <c r="K94" s="76"/>
      <c r="L94" s="76"/>
      <c r="M94" s="76"/>
    </row>
    <row r="95" spans="1:13" ht="13.8">
      <c r="A95" s="30" t="s">
        <v>174</v>
      </c>
      <c r="B95" s="29" t="s">
        <v>11</v>
      </c>
      <c r="C95" s="107">
        <v>50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</row>
    <row r="96" spans="1:13" ht="13.8">
      <c r="A96" s="40" t="s">
        <v>175</v>
      </c>
      <c r="B96" s="22" t="s">
        <v>176</v>
      </c>
      <c r="C96" s="106">
        <f>C97+C139+C144</f>
        <v>650121.98838</v>
      </c>
      <c r="D96" s="76"/>
      <c r="E96" s="76"/>
      <c r="F96" s="76"/>
      <c r="G96" s="76"/>
      <c r="H96" s="76"/>
      <c r="I96" s="76"/>
      <c r="J96" s="76"/>
      <c r="K96" s="76"/>
      <c r="L96" s="76"/>
      <c r="M96" s="76"/>
    </row>
    <row r="97" spans="1:13" s="26" customFormat="1" ht="27.6">
      <c r="A97" s="40" t="s">
        <v>177</v>
      </c>
      <c r="B97" s="22" t="s">
        <v>178</v>
      </c>
      <c r="C97" s="106">
        <f>C98+C101+C117+C133</f>
        <v>650929.07184999995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98" spans="1:13" s="26" customFormat="1" ht="13.8">
      <c r="A98" s="40" t="s">
        <v>179</v>
      </c>
      <c r="B98" s="22" t="s">
        <v>180</v>
      </c>
      <c r="C98" s="106">
        <f>C99+C100</f>
        <v>79936</v>
      </c>
      <c r="D98" s="78"/>
      <c r="E98" s="78"/>
      <c r="F98" s="78"/>
      <c r="G98" s="78"/>
      <c r="H98" s="78"/>
      <c r="I98" s="78"/>
      <c r="J98" s="78"/>
      <c r="K98" s="78"/>
      <c r="L98" s="78"/>
      <c r="M98" s="78"/>
    </row>
    <row r="99" spans="1:13" ht="27.6">
      <c r="A99" s="30" t="s">
        <v>181</v>
      </c>
      <c r="B99" s="29" t="s">
        <v>12</v>
      </c>
      <c r="C99" s="107">
        <v>49839.199999999997</v>
      </c>
      <c r="D99" s="76"/>
      <c r="E99" s="76"/>
      <c r="F99" s="76"/>
      <c r="G99" s="76"/>
      <c r="H99" s="76"/>
      <c r="I99" s="76"/>
      <c r="J99" s="76"/>
      <c r="K99" s="76"/>
      <c r="L99" s="76"/>
      <c r="M99" s="76"/>
    </row>
    <row r="100" spans="1:13" ht="27.6">
      <c r="A100" s="30" t="s">
        <v>182</v>
      </c>
      <c r="B100" s="29" t="s">
        <v>13</v>
      </c>
      <c r="C100" s="107">
        <v>30096.799999999999</v>
      </c>
      <c r="D100" s="76"/>
      <c r="E100" s="76"/>
      <c r="F100" s="76"/>
      <c r="G100" s="76"/>
      <c r="H100" s="76"/>
      <c r="I100" s="76"/>
      <c r="J100" s="76"/>
      <c r="K100" s="76"/>
      <c r="L100" s="76"/>
      <c r="M100" s="76"/>
    </row>
    <row r="101" spans="1:13" s="26" customFormat="1" ht="13.8">
      <c r="A101" s="40" t="s">
        <v>183</v>
      </c>
      <c r="B101" s="22" t="s">
        <v>184</v>
      </c>
      <c r="C101" s="106">
        <f>C103+C105+C106+C104</f>
        <v>123374.15</v>
      </c>
      <c r="D101" s="78"/>
      <c r="E101" s="78"/>
      <c r="F101" s="78"/>
      <c r="G101" s="78"/>
      <c r="H101" s="78"/>
      <c r="I101" s="78"/>
      <c r="J101" s="78"/>
      <c r="K101" s="78"/>
      <c r="L101" s="78"/>
      <c r="M101" s="78"/>
    </row>
    <row r="102" spans="1:13" s="26" customFormat="1" ht="27.6" hidden="1">
      <c r="A102" s="55" t="s">
        <v>185</v>
      </c>
      <c r="B102" s="56" t="s">
        <v>186</v>
      </c>
      <c r="C102" s="110">
        <v>0</v>
      </c>
      <c r="D102" s="78"/>
      <c r="E102" s="78"/>
      <c r="F102" s="78"/>
      <c r="G102" s="78"/>
      <c r="H102" s="78"/>
      <c r="I102" s="78"/>
      <c r="J102" s="78"/>
      <c r="K102" s="78"/>
      <c r="L102" s="78"/>
      <c r="M102" s="78"/>
    </row>
    <row r="103" spans="1:13" s="38" customFormat="1" ht="27.6">
      <c r="A103" s="55" t="s">
        <v>252</v>
      </c>
      <c r="B103" s="56" t="s">
        <v>187</v>
      </c>
      <c r="C103" s="107">
        <v>151.19999999999999</v>
      </c>
      <c r="D103" s="80"/>
      <c r="E103" s="80"/>
      <c r="F103" s="80"/>
      <c r="G103" s="80"/>
      <c r="H103" s="80"/>
      <c r="I103" s="80"/>
      <c r="J103" s="80"/>
      <c r="K103" s="80"/>
      <c r="L103" s="80"/>
      <c r="M103" s="80"/>
    </row>
    <row r="104" spans="1:13" s="38" customFormat="1" ht="27.6">
      <c r="A104" s="55" t="s">
        <v>251</v>
      </c>
      <c r="B104" s="56" t="s">
        <v>253</v>
      </c>
      <c r="C104" s="107">
        <f>56030.1+14359.6+29904.45+3000</f>
        <v>103294.15</v>
      </c>
      <c r="D104" s="80"/>
      <c r="E104" s="80"/>
      <c r="F104" s="80"/>
      <c r="G104" s="80"/>
      <c r="H104" s="80"/>
      <c r="I104" s="80"/>
      <c r="J104" s="80"/>
      <c r="K104" s="80"/>
      <c r="L104" s="80"/>
      <c r="M104" s="80"/>
    </row>
    <row r="105" spans="1:13" s="38" customFormat="1" ht="41.4" hidden="1">
      <c r="A105" s="55" t="s">
        <v>188</v>
      </c>
      <c r="B105" s="37" t="s">
        <v>189</v>
      </c>
      <c r="C105" s="107">
        <v>0</v>
      </c>
      <c r="D105" s="80"/>
      <c r="E105" s="80"/>
      <c r="F105" s="80"/>
      <c r="G105" s="80"/>
      <c r="H105" s="80"/>
      <c r="I105" s="80"/>
      <c r="J105" s="80"/>
      <c r="K105" s="80"/>
      <c r="L105" s="80"/>
      <c r="M105" s="80"/>
    </row>
    <row r="106" spans="1:13" s="26" customFormat="1" ht="13.8">
      <c r="A106" s="57" t="s">
        <v>190</v>
      </c>
      <c r="B106" s="22" t="s">
        <v>14</v>
      </c>
      <c r="C106" s="106">
        <f>SUM(C107:C116)</f>
        <v>19928.8</v>
      </c>
      <c r="D106" s="78"/>
      <c r="E106" s="78"/>
      <c r="F106" s="78"/>
      <c r="G106" s="78"/>
      <c r="H106" s="78"/>
      <c r="I106" s="78"/>
      <c r="J106" s="78"/>
      <c r="K106" s="78"/>
      <c r="L106" s="78"/>
      <c r="M106" s="78"/>
    </row>
    <row r="107" spans="1:13" ht="33" hidden="1" customHeight="1">
      <c r="A107" s="30" t="s">
        <v>191</v>
      </c>
      <c r="B107" s="29" t="s">
        <v>14</v>
      </c>
      <c r="C107" s="107">
        <v>17592.599999999999</v>
      </c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1:13" ht="63.75" hidden="1" customHeight="1">
      <c r="A108" s="98" t="s">
        <v>254</v>
      </c>
      <c r="B108" s="29" t="s">
        <v>14</v>
      </c>
      <c r="C108" s="114">
        <v>108</v>
      </c>
      <c r="D108" s="99"/>
      <c r="E108" s="100"/>
      <c r="F108" s="76"/>
      <c r="G108" s="76"/>
      <c r="H108" s="76"/>
      <c r="I108" s="76"/>
      <c r="J108" s="76"/>
      <c r="K108" s="76"/>
      <c r="L108" s="76"/>
      <c r="M108" s="76"/>
    </row>
    <row r="109" spans="1:13" s="38" customFormat="1" ht="27.6" hidden="1">
      <c r="A109" s="55" t="s">
        <v>192</v>
      </c>
      <c r="B109" s="37" t="s">
        <v>14</v>
      </c>
      <c r="C109" s="114"/>
      <c r="D109" s="80"/>
      <c r="E109" s="80"/>
      <c r="F109" s="80"/>
      <c r="G109" s="80"/>
      <c r="H109" s="80"/>
      <c r="I109" s="80"/>
      <c r="J109" s="80"/>
      <c r="K109" s="80"/>
      <c r="L109" s="80"/>
      <c r="M109" s="80"/>
    </row>
    <row r="110" spans="1:13" s="38" customFormat="1" ht="27.6" hidden="1">
      <c r="A110" s="55" t="s">
        <v>193</v>
      </c>
      <c r="B110" s="37" t="s">
        <v>14</v>
      </c>
      <c r="C110" s="114">
        <v>0</v>
      </c>
      <c r="D110" s="80"/>
      <c r="E110" s="80"/>
      <c r="F110" s="80"/>
      <c r="G110" s="80"/>
      <c r="H110" s="80"/>
      <c r="I110" s="80"/>
      <c r="J110" s="80"/>
      <c r="K110" s="80"/>
      <c r="L110" s="80"/>
      <c r="M110" s="80"/>
    </row>
    <row r="111" spans="1:13" ht="45.75" hidden="1" customHeight="1">
      <c r="A111" s="95" t="s">
        <v>247</v>
      </c>
      <c r="B111" s="29" t="s">
        <v>14</v>
      </c>
      <c r="C111" s="107">
        <v>2228.1999999999998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</row>
    <row r="112" spans="1:13" ht="55.2" hidden="1">
      <c r="A112" s="58" t="s">
        <v>194</v>
      </c>
      <c r="B112" s="37" t="s">
        <v>14</v>
      </c>
      <c r="C112" s="107">
        <v>0</v>
      </c>
      <c r="D112" s="76"/>
      <c r="E112" s="76"/>
      <c r="F112" s="76"/>
      <c r="G112" s="76"/>
      <c r="H112" s="76"/>
      <c r="I112" s="76"/>
      <c r="J112" s="76"/>
      <c r="K112" s="76"/>
      <c r="L112" s="76"/>
      <c r="M112" s="76"/>
    </row>
    <row r="113" spans="1:13" ht="13.8" hidden="1">
      <c r="A113" s="59" t="s">
        <v>195</v>
      </c>
      <c r="B113" s="37" t="s">
        <v>14</v>
      </c>
      <c r="C113" s="107">
        <v>0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</row>
    <row r="114" spans="1:13" ht="41.4" hidden="1">
      <c r="A114" s="60" t="s">
        <v>196</v>
      </c>
      <c r="B114" s="29" t="s">
        <v>14</v>
      </c>
      <c r="C114" s="107">
        <v>0</v>
      </c>
      <c r="D114" s="76"/>
      <c r="E114" s="76"/>
      <c r="F114" s="76"/>
      <c r="G114" s="76"/>
      <c r="H114" s="76"/>
      <c r="I114" s="76"/>
      <c r="J114" s="76"/>
      <c r="K114" s="76"/>
      <c r="L114" s="76"/>
      <c r="M114" s="76"/>
    </row>
    <row r="115" spans="1:13" ht="27.6" hidden="1">
      <c r="A115" s="61" t="s">
        <v>197</v>
      </c>
      <c r="B115" s="37" t="s">
        <v>14</v>
      </c>
      <c r="C115" s="107">
        <v>0</v>
      </c>
      <c r="D115" s="76"/>
      <c r="E115" s="76"/>
      <c r="F115" s="76"/>
      <c r="G115" s="76"/>
      <c r="H115" s="76"/>
      <c r="I115" s="76"/>
      <c r="J115" s="76"/>
      <c r="K115" s="76"/>
      <c r="L115" s="76"/>
      <c r="M115" s="76"/>
    </row>
    <row r="116" spans="1:13" s="38" customFormat="1" ht="27.6" hidden="1">
      <c r="A116" s="61" t="s">
        <v>198</v>
      </c>
      <c r="B116" s="37" t="s">
        <v>14</v>
      </c>
      <c r="C116" s="107">
        <v>0</v>
      </c>
      <c r="D116" s="80"/>
      <c r="E116" s="80"/>
      <c r="F116" s="80"/>
      <c r="G116" s="80"/>
      <c r="H116" s="80"/>
      <c r="I116" s="80"/>
      <c r="J116" s="80"/>
      <c r="K116" s="80"/>
      <c r="L116" s="80"/>
      <c r="M116" s="80"/>
    </row>
    <row r="117" spans="1:13" s="26" customFormat="1" ht="13.8">
      <c r="A117" s="40" t="s">
        <v>199</v>
      </c>
      <c r="B117" s="22" t="s">
        <v>200</v>
      </c>
      <c r="C117" s="115">
        <f>C129+C118+C119+C120+C130</f>
        <v>445368.3</v>
      </c>
      <c r="D117" s="78"/>
      <c r="E117" s="78"/>
      <c r="F117" s="78"/>
      <c r="G117" s="78"/>
      <c r="H117" s="78"/>
      <c r="I117" s="78"/>
      <c r="J117" s="78"/>
      <c r="K117" s="78"/>
      <c r="L117" s="78"/>
      <c r="M117" s="78"/>
    </row>
    <row r="118" spans="1:13" ht="42.6">
      <c r="A118" s="62" t="s">
        <v>201</v>
      </c>
      <c r="B118" s="29" t="s">
        <v>16</v>
      </c>
      <c r="C118" s="107">
        <v>8.4</v>
      </c>
      <c r="D118" s="76"/>
      <c r="E118" s="89"/>
      <c r="F118" s="76"/>
      <c r="G118" s="76"/>
      <c r="H118" s="76"/>
      <c r="I118" s="76"/>
      <c r="J118" s="76"/>
      <c r="K118" s="76"/>
      <c r="L118" s="76"/>
      <c r="M118" s="76"/>
    </row>
    <row r="119" spans="1:13" s="26" customFormat="1" ht="41.4">
      <c r="A119" s="63" t="s">
        <v>15</v>
      </c>
      <c r="B119" s="29" t="s">
        <v>57</v>
      </c>
      <c r="C119" s="116">
        <f>7629.9+2250</f>
        <v>9879.9</v>
      </c>
      <c r="D119" s="78"/>
      <c r="E119" s="78"/>
      <c r="F119" s="78"/>
      <c r="G119" s="78"/>
      <c r="H119" s="78"/>
      <c r="I119" s="78"/>
      <c r="J119" s="78"/>
      <c r="K119" s="78"/>
      <c r="L119" s="78"/>
      <c r="M119" s="78"/>
    </row>
    <row r="120" spans="1:13" s="1" customFormat="1" ht="27" customHeight="1">
      <c r="A120" s="30" t="s">
        <v>202</v>
      </c>
      <c r="B120" s="29" t="s">
        <v>17</v>
      </c>
      <c r="C120" s="110">
        <f>C121+C122+C123+C124+C125+C126+C127+C128</f>
        <v>10824.7</v>
      </c>
      <c r="D120" s="83"/>
      <c r="E120" s="83"/>
      <c r="F120" s="83"/>
      <c r="G120" s="83"/>
      <c r="H120" s="83"/>
      <c r="I120" s="83"/>
      <c r="J120" s="83"/>
      <c r="K120" s="83"/>
      <c r="L120" s="83"/>
      <c r="M120" s="83"/>
    </row>
    <row r="121" spans="1:13" ht="41.4" hidden="1">
      <c r="A121" s="39" t="s">
        <v>203</v>
      </c>
      <c r="B121" s="29" t="s">
        <v>17</v>
      </c>
      <c r="C121" s="107">
        <v>1177</v>
      </c>
      <c r="D121" s="76"/>
      <c r="E121" s="76"/>
      <c r="F121" s="76"/>
      <c r="G121" s="76"/>
      <c r="H121" s="76"/>
      <c r="I121" s="76"/>
      <c r="J121" s="76"/>
      <c r="K121" s="76"/>
      <c r="L121" s="76"/>
      <c r="M121" s="76"/>
    </row>
    <row r="122" spans="1:13" ht="27.6" hidden="1">
      <c r="A122" s="30" t="s">
        <v>204</v>
      </c>
      <c r="B122" s="29" t="s">
        <v>17</v>
      </c>
      <c r="C122" s="107">
        <v>605.20000000000005</v>
      </c>
      <c r="D122" s="76"/>
      <c r="E122" s="76"/>
      <c r="F122" s="76"/>
      <c r="G122" s="76"/>
      <c r="H122" s="76"/>
      <c r="I122" s="76"/>
      <c r="J122" s="76"/>
      <c r="K122" s="76"/>
      <c r="L122" s="76"/>
      <c r="M122" s="76"/>
    </row>
    <row r="123" spans="1:13" ht="41.4" hidden="1">
      <c r="A123" s="30" t="s">
        <v>205</v>
      </c>
      <c r="B123" s="29" t="s">
        <v>17</v>
      </c>
      <c r="C123" s="107">
        <v>1219.2</v>
      </c>
      <c r="D123" s="76"/>
      <c r="E123" s="76"/>
      <c r="F123" s="76"/>
      <c r="G123" s="76"/>
      <c r="H123" s="76"/>
      <c r="I123" s="76"/>
      <c r="J123" s="76"/>
      <c r="K123" s="76"/>
      <c r="L123" s="76"/>
      <c r="M123" s="76"/>
    </row>
    <row r="124" spans="1:13" ht="41.4" hidden="1">
      <c r="A124" s="30" t="s">
        <v>206</v>
      </c>
      <c r="B124" s="29" t="s">
        <v>17</v>
      </c>
      <c r="C124" s="107">
        <v>439.8</v>
      </c>
      <c r="D124" s="76"/>
      <c r="E124" s="76"/>
      <c r="F124" s="76"/>
      <c r="G124" s="76"/>
      <c r="H124" s="76"/>
      <c r="I124" s="76"/>
      <c r="J124" s="76"/>
      <c r="K124" s="76"/>
      <c r="L124" s="76"/>
      <c r="M124" s="76"/>
    </row>
    <row r="125" spans="1:13" ht="41.4" hidden="1">
      <c r="A125" s="30" t="s">
        <v>207</v>
      </c>
      <c r="B125" s="29" t="s">
        <v>17</v>
      </c>
      <c r="C125" s="107">
        <v>605.20000000000005</v>
      </c>
      <c r="D125" s="76"/>
      <c r="E125" s="76"/>
      <c r="F125" s="76"/>
      <c r="G125" s="76"/>
      <c r="H125" s="76"/>
      <c r="I125" s="76"/>
      <c r="J125" s="76"/>
      <c r="K125" s="76"/>
      <c r="L125" s="76"/>
      <c r="M125" s="76"/>
    </row>
    <row r="126" spans="1:13" ht="27.6" hidden="1">
      <c r="A126" s="30" t="s">
        <v>208</v>
      </c>
      <c r="B126" s="29" t="s">
        <v>17</v>
      </c>
      <c r="C126" s="107">
        <v>1070.7</v>
      </c>
      <c r="D126" s="76"/>
      <c r="E126" s="76"/>
      <c r="F126" s="76"/>
      <c r="G126" s="76"/>
      <c r="H126" s="76"/>
      <c r="I126" s="76"/>
      <c r="J126" s="76"/>
      <c r="K126" s="76"/>
      <c r="L126" s="76"/>
      <c r="M126" s="76"/>
    </row>
    <row r="127" spans="1:13" ht="69" hidden="1">
      <c r="A127" s="64" t="s">
        <v>209</v>
      </c>
      <c r="B127" s="29" t="s">
        <v>17</v>
      </c>
      <c r="C127" s="107">
        <v>0.7</v>
      </c>
      <c r="D127" s="76"/>
      <c r="E127" s="76"/>
      <c r="F127" s="76"/>
      <c r="G127" s="90"/>
      <c r="H127" s="76"/>
      <c r="I127" s="76"/>
      <c r="J127" s="76"/>
      <c r="K127" s="76"/>
      <c r="L127" s="76"/>
      <c r="M127" s="76"/>
    </row>
    <row r="128" spans="1:13" ht="41.4" hidden="1">
      <c r="A128" s="64" t="s">
        <v>210</v>
      </c>
      <c r="B128" s="29" t="s">
        <v>17</v>
      </c>
      <c r="C128" s="107">
        <v>5706.9</v>
      </c>
      <c r="D128" s="76"/>
      <c r="E128" s="76"/>
      <c r="F128" s="76"/>
      <c r="G128" s="76"/>
      <c r="H128" s="76"/>
      <c r="I128" s="76"/>
      <c r="J128" s="76"/>
      <c r="K128" s="76"/>
      <c r="L128" s="76"/>
      <c r="M128" s="76"/>
    </row>
    <row r="129" spans="1:13" s="26" customFormat="1" ht="27.6">
      <c r="A129" s="96" t="s">
        <v>60</v>
      </c>
      <c r="B129" s="29" t="s">
        <v>59</v>
      </c>
      <c r="C129" s="116">
        <v>1141.2</v>
      </c>
      <c r="D129" s="78"/>
      <c r="E129" s="78"/>
      <c r="F129" s="78"/>
      <c r="G129" s="78"/>
      <c r="H129" s="78"/>
      <c r="I129" s="78"/>
      <c r="J129" s="78"/>
      <c r="K129" s="78"/>
      <c r="L129" s="78"/>
      <c r="M129" s="78"/>
    </row>
    <row r="130" spans="1:13" s="26" customFormat="1" ht="13.8">
      <c r="A130" s="57" t="s">
        <v>211</v>
      </c>
      <c r="B130" s="22" t="s">
        <v>18</v>
      </c>
      <c r="C130" s="117">
        <f>C131+C132</f>
        <v>423514.1</v>
      </c>
      <c r="D130" s="78"/>
      <c r="E130" s="78"/>
      <c r="F130" s="78"/>
      <c r="G130" s="78"/>
      <c r="H130" s="78"/>
      <c r="I130" s="78"/>
      <c r="J130" s="78"/>
      <c r="K130" s="78"/>
      <c r="L130" s="78"/>
      <c r="M130" s="78"/>
    </row>
    <row r="131" spans="1:13" ht="69">
      <c r="A131" s="30" t="s">
        <v>212</v>
      </c>
      <c r="B131" s="29" t="s">
        <v>18</v>
      </c>
      <c r="C131" s="107">
        <v>309188.8</v>
      </c>
      <c r="D131" s="76"/>
      <c r="E131" s="76"/>
      <c r="F131" s="76"/>
      <c r="G131" s="76"/>
      <c r="H131" s="76"/>
      <c r="I131" s="76"/>
      <c r="J131" s="76"/>
      <c r="K131" s="76"/>
      <c r="L131" s="76"/>
      <c r="M131" s="76"/>
    </row>
    <row r="132" spans="1:13" s="65" customFormat="1" ht="55.2">
      <c r="A132" s="30" t="s">
        <v>213</v>
      </c>
      <c r="B132" s="29" t="s">
        <v>18</v>
      </c>
      <c r="C132" s="118">
        <v>114325.3</v>
      </c>
      <c r="D132" s="91"/>
      <c r="E132" s="91"/>
      <c r="F132" s="91"/>
      <c r="G132" s="91"/>
      <c r="H132" s="91"/>
      <c r="I132" s="91"/>
      <c r="J132" s="91"/>
      <c r="K132" s="91"/>
      <c r="L132" s="91"/>
      <c r="M132" s="91"/>
    </row>
    <row r="133" spans="1:13" s="26" customFormat="1" ht="13.8">
      <c r="A133" s="40" t="s">
        <v>214</v>
      </c>
      <c r="B133" s="22" t="s">
        <v>215</v>
      </c>
      <c r="C133" s="106">
        <f>C134+C135+C136+C137</f>
        <v>2250.6218499999995</v>
      </c>
      <c r="D133" s="78"/>
      <c r="E133" s="78"/>
      <c r="F133" s="78"/>
      <c r="G133" s="78"/>
      <c r="H133" s="78"/>
      <c r="I133" s="78"/>
      <c r="J133" s="78"/>
      <c r="K133" s="78"/>
      <c r="L133" s="78"/>
      <c r="M133" s="78"/>
    </row>
    <row r="134" spans="1:13" ht="55.2">
      <c r="A134" s="44" t="s">
        <v>19</v>
      </c>
      <c r="B134" s="37" t="s">
        <v>20</v>
      </c>
      <c r="C134" s="110">
        <f>1243.60056+495.68832+394.93297</f>
        <v>2134.2218499999999</v>
      </c>
      <c r="D134" s="76"/>
      <c r="E134" s="76"/>
      <c r="F134" s="76"/>
      <c r="G134" s="76"/>
      <c r="H134" s="76"/>
      <c r="I134" s="76"/>
      <c r="J134" s="76"/>
      <c r="K134" s="76"/>
      <c r="L134" s="76"/>
      <c r="M134" s="76"/>
    </row>
    <row r="135" spans="1:13" ht="27.6">
      <c r="A135" s="30" t="s">
        <v>216</v>
      </c>
      <c r="B135" s="29" t="s">
        <v>22</v>
      </c>
      <c r="C135" s="119">
        <v>58.2</v>
      </c>
      <c r="D135" s="76"/>
      <c r="E135" s="76"/>
      <c r="F135" s="76"/>
      <c r="G135" s="76"/>
      <c r="H135" s="76"/>
      <c r="I135" s="76"/>
      <c r="J135" s="76"/>
      <c r="K135" s="76"/>
      <c r="L135" s="76"/>
      <c r="M135" s="76"/>
    </row>
    <row r="136" spans="1:13" ht="41.4">
      <c r="A136" s="30" t="s">
        <v>217</v>
      </c>
      <c r="B136" s="29" t="s">
        <v>22</v>
      </c>
      <c r="C136" s="119">
        <v>58.2</v>
      </c>
      <c r="D136" s="76"/>
      <c r="E136" s="76"/>
      <c r="F136" s="76"/>
      <c r="G136" s="76"/>
      <c r="H136" s="76"/>
      <c r="I136" s="76"/>
      <c r="J136" s="76"/>
      <c r="K136" s="76"/>
      <c r="L136" s="76"/>
      <c r="M136" s="76"/>
    </row>
    <row r="137" spans="1:13" s="26" customFormat="1" ht="13.8" hidden="1">
      <c r="A137" s="57" t="s">
        <v>218</v>
      </c>
      <c r="B137" s="22" t="s">
        <v>219</v>
      </c>
      <c r="C137" s="115">
        <f>C138</f>
        <v>0</v>
      </c>
      <c r="D137" s="78"/>
      <c r="E137" s="78"/>
      <c r="F137" s="78"/>
      <c r="G137" s="78"/>
      <c r="H137" s="78"/>
      <c r="I137" s="78"/>
      <c r="J137" s="78"/>
      <c r="K137" s="78"/>
      <c r="L137" s="78"/>
      <c r="M137" s="78"/>
    </row>
    <row r="138" spans="1:13" ht="27.6" hidden="1">
      <c r="A138" s="52" t="s">
        <v>23</v>
      </c>
      <c r="B138" s="29" t="s">
        <v>24</v>
      </c>
      <c r="C138" s="119"/>
      <c r="D138" s="76"/>
      <c r="E138" s="76"/>
      <c r="F138" s="76"/>
      <c r="G138" s="76"/>
      <c r="H138" s="76"/>
      <c r="I138" s="76"/>
      <c r="J138" s="76"/>
      <c r="K138" s="76"/>
      <c r="L138" s="76"/>
      <c r="M138" s="76"/>
    </row>
    <row r="139" spans="1:13" s="66" customFormat="1" ht="13.8">
      <c r="A139" s="40" t="s">
        <v>220</v>
      </c>
      <c r="B139" s="22" t="s">
        <v>221</v>
      </c>
      <c r="C139" s="120">
        <f>C140+C141</f>
        <v>180</v>
      </c>
      <c r="D139" s="85"/>
      <c r="E139" s="85"/>
      <c r="F139" s="85"/>
      <c r="G139" s="85"/>
      <c r="H139" s="85"/>
      <c r="I139" s="85"/>
      <c r="J139" s="85"/>
      <c r="K139" s="85"/>
      <c r="L139" s="85"/>
      <c r="M139" s="85"/>
    </row>
    <row r="140" spans="1:13" s="68" customFormat="1" ht="27.6" customHeight="1">
      <c r="A140" s="67" t="s">
        <v>222</v>
      </c>
      <c r="B140" s="29" t="s">
        <v>25</v>
      </c>
      <c r="C140" s="119">
        <v>180</v>
      </c>
      <c r="D140" s="87"/>
      <c r="E140" s="87"/>
      <c r="F140" s="87"/>
      <c r="G140" s="87"/>
      <c r="H140" s="87"/>
      <c r="I140" s="87"/>
      <c r="J140" s="87"/>
      <c r="K140" s="87"/>
      <c r="L140" s="87"/>
      <c r="M140" s="87"/>
    </row>
    <row r="141" spans="1:13" s="68" customFormat="1" ht="13.8" hidden="1">
      <c r="A141" s="39" t="s">
        <v>26</v>
      </c>
      <c r="B141" s="29" t="s">
        <v>27</v>
      </c>
      <c r="C141" s="119">
        <v>0</v>
      </c>
      <c r="D141" s="87"/>
      <c r="E141" s="87"/>
      <c r="F141" s="87"/>
      <c r="G141" s="87"/>
      <c r="H141" s="87"/>
      <c r="I141" s="87"/>
      <c r="J141" s="87"/>
      <c r="K141" s="87"/>
      <c r="L141" s="87"/>
      <c r="M141" s="87"/>
    </row>
    <row r="142" spans="1:13" s="68" customFormat="1" ht="83.4" hidden="1">
      <c r="A142" s="69" t="s">
        <v>223</v>
      </c>
      <c r="B142" s="22" t="s">
        <v>224</v>
      </c>
      <c r="C142" s="121">
        <v>0</v>
      </c>
      <c r="D142" s="87"/>
      <c r="E142" s="87"/>
      <c r="F142" s="87"/>
      <c r="G142" s="87"/>
      <c r="H142" s="87"/>
      <c r="I142" s="87"/>
      <c r="J142" s="87"/>
      <c r="K142" s="87"/>
      <c r="L142" s="87"/>
      <c r="M142" s="87"/>
    </row>
    <row r="143" spans="1:13" s="68" customFormat="1" ht="27.6" hidden="1">
      <c r="A143" s="70" t="s">
        <v>225</v>
      </c>
      <c r="B143" s="71" t="s">
        <v>226</v>
      </c>
      <c r="C143" s="119">
        <v>0</v>
      </c>
      <c r="D143" s="87"/>
      <c r="E143" s="87"/>
      <c r="F143" s="87"/>
      <c r="G143" s="87"/>
      <c r="H143" s="87"/>
      <c r="I143" s="87"/>
      <c r="J143" s="87"/>
      <c r="K143" s="87"/>
      <c r="L143" s="87"/>
      <c r="M143" s="87"/>
    </row>
    <row r="144" spans="1:13" s="66" customFormat="1" ht="13.8">
      <c r="A144" s="40" t="s">
        <v>227</v>
      </c>
      <c r="B144" s="22" t="s">
        <v>228</v>
      </c>
      <c r="C144" s="112">
        <f>C145</f>
        <v>-987.08347000000003</v>
      </c>
      <c r="D144" s="85"/>
      <c r="E144" s="85"/>
      <c r="F144" s="85"/>
      <c r="G144" s="85"/>
      <c r="H144" s="85"/>
      <c r="I144" s="85"/>
      <c r="J144" s="85"/>
      <c r="K144" s="85"/>
      <c r="L144" s="85"/>
      <c r="M144" s="85"/>
    </row>
    <row r="145" spans="1:13" s="68" customFormat="1" ht="27.6">
      <c r="A145" s="30" t="s">
        <v>229</v>
      </c>
      <c r="B145" s="29" t="s">
        <v>230</v>
      </c>
      <c r="C145" s="122">
        <f>-959.7-27.38347</f>
        <v>-987.08347000000003</v>
      </c>
      <c r="D145" s="87"/>
      <c r="E145" s="87"/>
      <c r="F145" s="87"/>
      <c r="G145" s="87"/>
      <c r="H145" s="87"/>
      <c r="I145" s="243"/>
      <c r="J145" s="87"/>
      <c r="K145" s="87"/>
      <c r="L145" s="87"/>
      <c r="M145" s="87"/>
    </row>
    <row r="146" spans="1:13" ht="13.8">
      <c r="A146" s="247" t="s">
        <v>231</v>
      </c>
      <c r="B146" s="248"/>
      <c r="C146" s="106">
        <f>C96+C21</f>
        <v>748193.20169000002</v>
      </c>
    </row>
    <row r="147" spans="1:13" ht="13.8">
      <c r="A147" s="72"/>
      <c r="B147" s="73"/>
      <c r="C147" s="123"/>
    </row>
    <row r="148" spans="1:13" ht="13.8">
      <c r="A148" s="74" t="s">
        <v>0</v>
      </c>
      <c r="B148" s="249" t="s">
        <v>255</v>
      </c>
      <c r="C148" s="249"/>
    </row>
  </sheetData>
  <mergeCells count="5">
    <mergeCell ref="A17:C18"/>
    <mergeCell ref="D84:M84"/>
    <mergeCell ref="D86:I86"/>
    <mergeCell ref="A146:B146"/>
    <mergeCell ref="B148:C148"/>
  </mergeCells>
  <pageMargins left="0.78740157480314965" right="0.39370078740157483" top="0.78740157480314965" bottom="0.39370078740157483" header="0.31496062992125984" footer="0.31496062992125984"/>
  <pageSetup paperSize="9" scale="80" orientation="portrait" verticalDpi="0" r:id="rId1"/>
  <headerFooter differentFirst="1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D82"/>
  <sheetViews>
    <sheetView topLeftCell="A73" workbookViewId="0">
      <selection activeCell="B6" sqref="B6"/>
    </sheetView>
  </sheetViews>
  <sheetFormatPr defaultColWidth="9.109375" defaultRowHeight="13.2"/>
  <cols>
    <col min="1" max="1" width="13" style="2" customWidth="1"/>
    <col min="2" max="2" width="20.109375" style="2" customWidth="1"/>
    <col min="3" max="3" width="30.33203125" style="2" customWidth="1"/>
    <col min="4" max="4" width="50.33203125" style="2" customWidth="1"/>
    <col min="5" max="16384" width="9.109375" style="2"/>
  </cols>
  <sheetData>
    <row r="8" spans="1:4">
      <c r="D8" s="3"/>
    </row>
    <row r="9" spans="1:4">
      <c r="D9" s="3"/>
    </row>
    <row r="10" spans="1:4">
      <c r="D10" s="3"/>
    </row>
    <row r="11" spans="1:4">
      <c r="D11" s="3"/>
    </row>
    <row r="14" spans="1:4">
      <c r="A14" s="266" t="s">
        <v>32</v>
      </c>
      <c r="B14" s="266"/>
      <c r="C14" s="266"/>
      <c r="D14" s="266"/>
    </row>
    <row r="15" spans="1:4" ht="22.2" customHeight="1">
      <c r="A15" s="266"/>
      <c r="B15" s="266"/>
      <c r="C15" s="266"/>
      <c r="D15" s="266"/>
    </row>
    <row r="16" spans="1:4" ht="15.6">
      <c r="A16" s="4"/>
      <c r="B16" s="94"/>
      <c r="C16" s="4"/>
      <c r="D16" s="4"/>
    </row>
    <row r="17" spans="1:4">
      <c r="A17" s="267" t="s">
        <v>28</v>
      </c>
      <c r="B17" s="268"/>
      <c r="C17" s="269" t="s">
        <v>29</v>
      </c>
      <c r="D17" s="270"/>
    </row>
    <row r="18" spans="1:4" ht="30.6">
      <c r="A18" s="5" t="s">
        <v>30</v>
      </c>
      <c r="B18" s="5" t="s">
        <v>31</v>
      </c>
      <c r="C18" s="271"/>
      <c r="D18" s="272"/>
    </row>
    <row r="19" spans="1:4" s="8" customFormat="1" ht="28.95" customHeight="1">
      <c r="A19" s="6">
        <v>904</v>
      </c>
      <c r="B19" s="7"/>
      <c r="C19" s="254" t="s">
        <v>33</v>
      </c>
      <c r="D19" s="253"/>
    </row>
    <row r="20" spans="1:4" s="8" customFormat="1" ht="32.4" customHeight="1">
      <c r="A20" s="9">
        <v>904</v>
      </c>
      <c r="B20" s="9" t="s">
        <v>34</v>
      </c>
      <c r="C20" s="252" t="s">
        <v>35</v>
      </c>
      <c r="D20" s="253"/>
    </row>
    <row r="21" spans="1:4" s="8" customFormat="1" ht="13.8">
      <c r="A21" s="9">
        <v>904</v>
      </c>
      <c r="B21" s="9" t="s">
        <v>10</v>
      </c>
      <c r="C21" s="252" t="s">
        <v>36</v>
      </c>
      <c r="D21" s="253"/>
    </row>
    <row r="22" spans="1:4" s="8" customFormat="1" ht="13.8">
      <c r="A22" s="9">
        <v>904</v>
      </c>
      <c r="B22" s="9" t="s">
        <v>11</v>
      </c>
      <c r="C22" s="252" t="s">
        <v>37</v>
      </c>
      <c r="D22" s="253"/>
    </row>
    <row r="23" spans="1:4" s="8" customFormat="1" ht="13.8">
      <c r="A23" s="9">
        <v>904</v>
      </c>
      <c r="B23" s="9" t="s">
        <v>14</v>
      </c>
      <c r="C23" s="252" t="s">
        <v>38</v>
      </c>
      <c r="D23" s="253"/>
    </row>
    <row r="24" spans="1:4" s="8" customFormat="1" ht="27.75" customHeight="1">
      <c r="A24" s="9">
        <v>904</v>
      </c>
      <c r="B24" s="9" t="s">
        <v>22</v>
      </c>
      <c r="C24" s="252" t="s">
        <v>40</v>
      </c>
      <c r="D24" s="258"/>
    </row>
    <row r="25" spans="1:4" s="8" customFormat="1" ht="28.2" customHeight="1">
      <c r="A25" s="9">
        <v>904</v>
      </c>
      <c r="B25" s="9" t="s">
        <v>25</v>
      </c>
      <c r="C25" s="273" t="s">
        <v>41</v>
      </c>
      <c r="D25" s="274"/>
    </row>
    <row r="26" spans="1:4" s="8" customFormat="1" ht="27.75" customHeight="1">
      <c r="A26" s="6">
        <v>907</v>
      </c>
      <c r="B26" s="7"/>
      <c r="C26" s="254" t="s">
        <v>42</v>
      </c>
      <c r="D26" s="253"/>
    </row>
    <row r="27" spans="1:4" s="8" customFormat="1" ht="30" customHeight="1">
      <c r="A27" s="9">
        <v>907</v>
      </c>
      <c r="B27" s="9" t="s">
        <v>34</v>
      </c>
      <c r="C27" s="252" t="s">
        <v>35</v>
      </c>
      <c r="D27" s="253"/>
    </row>
    <row r="28" spans="1:4" s="8" customFormat="1" ht="15.75" customHeight="1">
      <c r="A28" s="9">
        <v>907</v>
      </c>
      <c r="B28" s="9" t="s">
        <v>10</v>
      </c>
      <c r="C28" s="252" t="s">
        <v>36</v>
      </c>
      <c r="D28" s="253"/>
    </row>
    <row r="29" spans="1:4" s="8" customFormat="1" ht="16.5" customHeight="1">
      <c r="A29" s="9">
        <v>907</v>
      </c>
      <c r="B29" s="9" t="s">
        <v>11</v>
      </c>
      <c r="C29" s="252" t="s">
        <v>37</v>
      </c>
      <c r="D29" s="253"/>
    </row>
    <row r="30" spans="1:4" s="8" customFormat="1" ht="27.75" customHeight="1">
      <c r="A30" s="9">
        <v>907</v>
      </c>
      <c r="B30" s="102" t="s">
        <v>253</v>
      </c>
      <c r="C30" s="250" t="s">
        <v>251</v>
      </c>
      <c r="D30" s="251"/>
    </row>
    <row r="31" spans="1:4" s="8" customFormat="1" ht="18.75" customHeight="1">
      <c r="A31" s="9">
        <v>907</v>
      </c>
      <c r="B31" s="101" t="s">
        <v>14</v>
      </c>
      <c r="C31" s="252" t="s">
        <v>38</v>
      </c>
      <c r="D31" s="253"/>
    </row>
    <row r="32" spans="1:4" s="8" customFormat="1" ht="27" customHeight="1">
      <c r="A32" s="9">
        <v>907</v>
      </c>
      <c r="B32" s="9" t="s">
        <v>17</v>
      </c>
      <c r="C32" s="252" t="s">
        <v>43</v>
      </c>
      <c r="D32" s="253"/>
    </row>
    <row r="33" spans="1:4" s="8" customFormat="1" ht="16.5" customHeight="1">
      <c r="A33" s="9">
        <v>907</v>
      </c>
      <c r="B33" s="9" t="s">
        <v>18</v>
      </c>
      <c r="C33" s="252" t="s">
        <v>39</v>
      </c>
      <c r="D33" s="253"/>
    </row>
    <row r="34" spans="1:4" s="8" customFormat="1" ht="27.6" customHeight="1">
      <c r="A34" s="9">
        <v>907</v>
      </c>
      <c r="B34" s="9" t="s">
        <v>49</v>
      </c>
      <c r="C34" s="252" t="s">
        <v>58</v>
      </c>
      <c r="D34" s="258"/>
    </row>
    <row r="35" spans="1:4" s="8" customFormat="1" ht="29.4" customHeight="1">
      <c r="A35" s="6">
        <v>910</v>
      </c>
      <c r="B35" s="7"/>
      <c r="C35" s="254" t="s">
        <v>44</v>
      </c>
      <c r="D35" s="253"/>
    </row>
    <row r="36" spans="1:4" s="8" customFormat="1" ht="29.4" customHeight="1">
      <c r="A36" s="9">
        <v>910</v>
      </c>
      <c r="B36" s="9" t="s">
        <v>248</v>
      </c>
      <c r="C36" s="252" t="s">
        <v>249</v>
      </c>
      <c r="D36" s="253"/>
    </row>
    <row r="37" spans="1:4" s="8" customFormat="1" ht="16.95" customHeight="1">
      <c r="A37" s="9">
        <v>910</v>
      </c>
      <c r="B37" s="9" t="s">
        <v>10</v>
      </c>
      <c r="C37" s="252" t="s">
        <v>36</v>
      </c>
      <c r="D37" s="253"/>
    </row>
    <row r="38" spans="1:4" s="8" customFormat="1" ht="13.8">
      <c r="A38" s="9">
        <v>910</v>
      </c>
      <c r="B38" s="9" t="s">
        <v>11</v>
      </c>
      <c r="C38" s="252" t="s">
        <v>37</v>
      </c>
      <c r="D38" s="253"/>
    </row>
    <row r="39" spans="1:4" s="8" customFormat="1" ht="18" customHeight="1">
      <c r="A39" s="9">
        <v>910</v>
      </c>
      <c r="B39" s="9" t="s">
        <v>12</v>
      </c>
      <c r="C39" s="252" t="s">
        <v>45</v>
      </c>
      <c r="D39" s="253"/>
    </row>
    <row r="40" spans="1:4" s="8" customFormat="1" ht="28.95" customHeight="1">
      <c r="A40" s="9">
        <v>910</v>
      </c>
      <c r="B40" s="9" t="s">
        <v>13</v>
      </c>
      <c r="C40" s="252" t="s">
        <v>46</v>
      </c>
      <c r="D40" s="253"/>
    </row>
    <row r="41" spans="1:4" s="8" customFormat="1" ht="15.75" customHeight="1">
      <c r="A41" s="9">
        <v>910</v>
      </c>
      <c r="B41" s="9" t="s">
        <v>14</v>
      </c>
      <c r="C41" s="252" t="s">
        <v>38</v>
      </c>
      <c r="D41" s="253"/>
    </row>
    <row r="42" spans="1:4" s="8" customFormat="1" ht="39.6" customHeight="1">
      <c r="A42" s="9">
        <v>910</v>
      </c>
      <c r="B42" s="9" t="s">
        <v>20</v>
      </c>
      <c r="C42" s="252" t="s">
        <v>19</v>
      </c>
      <c r="D42" s="253"/>
    </row>
    <row r="43" spans="1:4" s="8" customFormat="1" ht="56.4" customHeight="1">
      <c r="A43" s="9">
        <v>910</v>
      </c>
      <c r="B43" s="9" t="s">
        <v>47</v>
      </c>
      <c r="C43" s="252" t="s">
        <v>48</v>
      </c>
      <c r="D43" s="253"/>
    </row>
    <row r="44" spans="1:4" s="8" customFormat="1" ht="27.6" customHeight="1">
      <c r="A44" s="9">
        <v>910</v>
      </c>
      <c r="B44" s="9" t="s">
        <v>49</v>
      </c>
      <c r="C44" s="252" t="s">
        <v>58</v>
      </c>
      <c r="D44" s="253"/>
    </row>
    <row r="45" spans="1:4" s="8" customFormat="1" ht="27" customHeight="1">
      <c r="A45" s="6">
        <v>913</v>
      </c>
      <c r="B45" s="7"/>
      <c r="C45" s="254" t="s">
        <v>50</v>
      </c>
      <c r="D45" s="253"/>
    </row>
    <row r="46" spans="1:4" s="8" customFormat="1" ht="42" customHeight="1">
      <c r="A46" s="9">
        <v>913</v>
      </c>
      <c r="B46" s="9" t="s">
        <v>3</v>
      </c>
      <c r="C46" s="252" t="s">
        <v>2</v>
      </c>
      <c r="D46" s="253"/>
    </row>
    <row r="47" spans="1:4" s="8" customFormat="1" ht="42" customHeight="1">
      <c r="A47" s="9">
        <v>913</v>
      </c>
      <c r="B47" s="9" t="s">
        <v>5</v>
      </c>
      <c r="C47" s="264" t="s">
        <v>4</v>
      </c>
      <c r="D47" s="265"/>
    </row>
    <row r="48" spans="1:4" s="8" customFormat="1" ht="41.4" customHeight="1">
      <c r="A48" s="9">
        <v>913</v>
      </c>
      <c r="B48" s="9" t="s">
        <v>7</v>
      </c>
      <c r="C48" s="252" t="s">
        <v>6</v>
      </c>
      <c r="D48" s="253"/>
    </row>
    <row r="49" spans="1:4" s="8" customFormat="1" ht="56.4" customHeight="1">
      <c r="A49" s="9">
        <v>913</v>
      </c>
      <c r="B49" s="97" t="s">
        <v>62</v>
      </c>
      <c r="C49" s="252" t="s">
        <v>64</v>
      </c>
      <c r="D49" s="258"/>
    </row>
    <row r="50" spans="1:4" s="8" customFormat="1" ht="41.4" customHeight="1">
      <c r="A50" s="9">
        <v>913</v>
      </c>
      <c r="B50" s="9" t="s">
        <v>63</v>
      </c>
      <c r="C50" s="252" t="s">
        <v>65</v>
      </c>
      <c r="D50" s="258"/>
    </row>
    <row r="51" spans="1:4" s="8" customFormat="1" ht="27.6" customHeight="1">
      <c r="A51" s="9">
        <v>913</v>
      </c>
      <c r="B51" s="9" t="s">
        <v>9</v>
      </c>
      <c r="C51" s="256" t="s">
        <v>8</v>
      </c>
      <c r="D51" s="257"/>
    </row>
    <row r="52" spans="1:4" s="8" customFormat="1" ht="27" customHeight="1">
      <c r="A52" s="9">
        <v>913</v>
      </c>
      <c r="B52" s="9" t="s">
        <v>10</v>
      </c>
      <c r="C52" s="252" t="s">
        <v>36</v>
      </c>
      <c r="D52" s="253"/>
    </row>
    <row r="53" spans="1:4" s="8" customFormat="1" ht="22.95" customHeight="1">
      <c r="A53" s="9">
        <v>913</v>
      </c>
      <c r="B53" s="9" t="s">
        <v>11</v>
      </c>
      <c r="C53" s="252" t="s">
        <v>37</v>
      </c>
      <c r="D53" s="253"/>
    </row>
    <row r="54" spans="1:4" s="8" customFormat="1" ht="29.4" customHeight="1">
      <c r="A54" s="9">
        <v>913</v>
      </c>
      <c r="B54" s="9" t="s">
        <v>49</v>
      </c>
      <c r="C54" s="252" t="s">
        <v>58</v>
      </c>
      <c r="D54" s="253"/>
    </row>
    <row r="55" spans="1:4" s="8" customFormat="1" ht="13.8">
      <c r="A55" s="6">
        <v>917</v>
      </c>
      <c r="B55" s="7"/>
      <c r="C55" s="254" t="s">
        <v>51</v>
      </c>
      <c r="D55" s="253"/>
    </row>
    <row r="56" spans="1:4" s="8" customFormat="1" ht="39.6" customHeight="1">
      <c r="A56" s="9">
        <v>917</v>
      </c>
      <c r="B56" s="9" t="s">
        <v>104</v>
      </c>
      <c r="C56" s="256" t="s">
        <v>1</v>
      </c>
      <c r="D56" s="257"/>
    </row>
    <row r="57" spans="1:4" s="8" customFormat="1" ht="30" customHeight="1">
      <c r="A57" s="9">
        <v>917</v>
      </c>
      <c r="B57" s="9" t="s">
        <v>9</v>
      </c>
      <c r="C57" s="252" t="s">
        <v>8</v>
      </c>
      <c r="D57" s="253"/>
    </row>
    <row r="58" spans="1:4" s="8" customFormat="1" ht="18" customHeight="1">
      <c r="A58" s="9">
        <v>917</v>
      </c>
      <c r="B58" s="9" t="s">
        <v>10</v>
      </c>
      <c r="C58" s="252" t="s">
        <v>36</v>
      </c>
      <c r="D58" s="253"/>
    </row>
    <row r="59" spans="1:4" s="8" customFormat="1" ht="16.5" customHeight="1">
      <c r="A59" s="9">
        <v>917</v>
      </c>
      <c r="B59" s="9" t="s">
        <v>11</v>
      </c>
      <c r="C59" s="252" t="s">
        <v>37</v>
      </c>
      <c r="D59" s="253"/>
    </row>
    <row r="60" spans="1:4" s="8" customFormat="1" ht="21" customHeight="1">
      <c r="A60" s="9">
        <v>917</v>
      </c>
      <c r="B60" s="9" t="s">
        <v>187</v>
      </c>
      <c r="C60" s="252" t="s">
        <v>252</v>
      </c>
      <c r="D60" s="253"/>
    </row>
    <row r="61" spans="1:4" s="8" customFormat="1" ht="27" customHeight="1">
      <c r="A61" s="9">
        <v>917</v>
      </c>
      <c r="B61" s="9" t="s">
        <v>253</v>
      </c>
      <c r="C61" s="252" t="s">
        <v>251</v>
      </c>
      <c r="D61" s="253"/>
    </row>
    <row r="62" spans="1:4" s="8" customFormat="1" ht="15.75" customHeight="1">
      <c r="A62" s="9">
        <v>917</v>
      </c>
      <c r="B62" s="9" t="s">
        <v>14</v>
      </c>
      <c r="C62" s="252" t="s">
        <v>38</v>
      </c>
      <c r="D62" s="253"/>
    </row>
    <row r="63" spans="1:4" s="8" customFormat="1" ht="35.4" customHeight="1">
      <c r="A63" s="10" t="s">
        <v>52</v>
      </c>
      <c r="B63" s="9" t="s">
        <v>16</v>
      </c>
      <c r="C63" s="255" t="s">
        <v>53</v>
      </c>
      <c r="D63" s="253"/>
    </row>
    <row r="64" spans="1:4" s="8" customFormat="1" ht="25.95" customHeight="1">
      <c r="A64" s="9">
        <v>917</v>
      </c>
      <c r="B64" s="9" t="s">
        <v>17</v>
      </c>
      <c r="C64" s="252" t="s">
        <v>43</v>
      </c>
      <c r="D64" s="253"/>
    </row>
    <row r="65" spans="1:4" s="8" customFormat="1" ht="28.95" customHeight="1">
      <c r="A65" s="9">
        <v>917</v>
      </c>
      <c r="B65" s="9" t="s">
        <v>59</v>
      </c>
      <c r="C65" s="252" t="s">
        <v>60</v>
      </c>
      <c r="D65" s="258"/>
    </row>
    <row r="66" spans="1:4" s="8" customFormat="1" ht="24" hidden="1" customHeight="1">
      <c r="A66" s="9">
        <v>917</v>
      </c>
      <c r="B66" s="9" t="s">
        <v>18</v>
      </c>
      <c r="C66" s="252" t="s">
        <v>39</v>
      </c>
      <c r="D66" s="253"/>
    </row>
    <row r="67" spans="1:4" s="8" customFormat="1" ht="40.950000000000003" customHeight="1">
      <c r="A67" s="9">
        <v>917</v>
      </c>
      <c r="B67" s="9" t="s">
        <v>20</v>
      </c>
      <c r="C67" s="252" t="s">
        <v>19</v>
      </c>
      <c r="D67" s="253"/>
    </row>
    <row r="68" spans="1:4" s="8" customFormat="1" ht="27" customHeight="1">
      <c r="A68" s="9">
        <v>917</v>
      </c>
      <c r="B68" s="9" t="s">
        <v>49</v>
      </c>
      <c r="C68" s="252" t="s">
        <v>58</v>
      </c>
      <c r="D68" s="253"/>
    </row>
    <row r="69" spans="1:4" s="8" customFormat="1" ht="31.2" customHeight="1">
      <c r="A69" s="6">
        <v>918</v>
      </c>
      <c r="B69" s="7"/>
      <c r="C69" s="254" t="s">
        <v>61</v>
      </c>
      <c r="D69" s="253"/>
    </row>
    <row r="70" spans="1:4" s="8" customFormat="1" ht="30" customHeight="1">
      <c r="A70" s="9">
        <v>918</v>
      </c>
      <c r="B70" s="9" t="s">
        <v>9</v>
      </c>
      <c r="C70" s="256" t="s">
        <v>8</v>
      </c>
      <c r="D70" s="257"/>
    </row>
    <row r="71" spans="1:4" s="8" customFormat="1" ht="24" customHeight="1">
      <c r="A71" s="9">
        <v>918</v>
      </c>
      <c r="B71" s="9" t="s">
        <v>10</v>
      </c>
      <c r="C71" s="252" t="s">
        <v>36</v>
      </c>
      <c r="D71" s="253"/>
    </row>
    <row r="72" spans="1:4" s="8" customFormat="1" ht="18.600000000000001" customHeight="1">
      <c r="A72" s="9">
        <v>918</v>
      </c>
      <c r="B72" s="9" t="s">
        <v>11</v>
      </c>
      <c r="C72" s="252" t="s">
        <v>37</v>
      </c>
      <c r="D72" s="253"/>
    </row>
    <row r="73" spans="1:4" s="8" customFormat="1" ht="25.2" customHeight="1">
      <c r="A73" s="11" t="s">
        <v>54</v>
      </c>
      <c r="B73" s="12" t="s">
        <v>57</v>
      </c>
      <c r="C73" s="261" t="s">
        <v>15</v>
      </c>
      <c r="D73" s="262"/>
    </row>
    <row r="74" spans="1:4" s="8" customFormat="1" ht="42.6" customHeight="1">
      <c r="A74" s="13" t="s">
        <v>54</v>
      </c>
      <c r="B74" s="12" t="s">
        <v>20</v>
      </c>
      <c r="C74" s="260" t="s">
        <v>21</v>
      </c>
      <c r="D74" s="260"/>
    </row>
    <row r="75" spans="1:4" s="8" customFormat="1" ht="27" customHeight="1">
      <c r="A75" s="9">
        <v>918</v>
      </c>
      <c r="B75" s="9" t="s">
        <v>49</v>
      </c>
      <c r="C75" s="252" t="s">
        <v>58</v>
      </c>
      <c r="D75" s="253"/>
    </row>
    <row r="76" spans="1:4" s="1" customFormat="1">
      <c r="A76" s="14">
        <v>923</v>
      </c>
      <c r="B76" s="15"/>
      <c r="C76" s="263" t="s">
        <v>55</v>
      </c>
      <c r="D76" s="263"/>
    </row>
    <row r="77" spans="1:4" s="1" customFormat="1" ht="24" customHeight="1">
      <c r="A77" s="16">
        <v>923</v>
      </c>
      <c r="B77" s="16" t="s">
        <v>10</v>
      </c>
      <c r="C77" s="259" t="s">
        <v>36</v>
      </c>
      <c r="D77" s="259"/>
    </row>
    <row r="78" spans="1:4" s="1" customFormat="1" ht="22.95" customHeight="1">
      <c r="A78" s="16">
        <v>923</v>
      </c>
      <c r="B78" s="16" t="s">
        <v>11</v>
      </c>
      <c r="C78" s="259" t="s">
        <v>37</v>
      </c>
      <c r="D78" s="259"/>
    </row>
    <row r="79" spans="1:4" s="8" customFormat="1" ht="39.6" customHeight="1">
      <c r="A79" s="13" t="s">
        <v>56</v>
      </c>
      <c r="B79" s="12" t="s">
        <v>20</v>
      </c>
      <c r="C79" s="260" t="s">
        <v>21</v>
      </c>
      <c r="D79" s="260"/>
    </row>
    <row r="82" spans="1:4">
      <c r="A82" s="2" t="s">
        <v>0</v>
      </c>
      <c r="D82" s="17" t="s">
        <v>255</v>
      </c>
    </row>
  </sheetData>
  <mergeCells count="64">
    <mergeCell ref="C29:D29"/>
    <mergeCell ref="C22:D22"/>
    <mergeCell ref="C23:D23"/>
    <mergeCell ref="C24:D24"/>
    <mergeCell ref="C25:D25"/>
    <mergeCell ref="C26:D26"/>
    <mergeCell ref="C27:D27"/>
    <mergeCell ref="C28:D28"/>
    <mergeCell ref="C21:D21"/>
    <mergeCell ref="A14:D15"/>
    <mergeCell ref="A17:B17"/>
    <mergeCell ref="C17:D18"/>
    <mergeCell ref="C19:D19"/>
    <mergeCell ref="C20:D20"/>
    <mergeCell ref="C40:D40"/>
    <mergeCell ref="C31:D31"/>
    <mergeCell ref="C32:D32"/>
    <mergeCell ref="C33:D33"/>
    <mergeCell ref="C35:D35"/>
    <mergeCell ref="C37:D37"/>
    <mergeCell ref="C38:D38"/>
    <mergeCell ref="C39:D39"/>
    <mergeCell ref="C34:D34"/>
    <mergeCell ref="C36:D36"/>
    <mergeCell ref="C52:D52"/>
    <mergeCell ref="C53:D53"/>
    <mergeCell ref="C55:D55"/>
    <mergeCell ref="C41:D41"/>
    <mergeCell ref="C42:D42"/>
    <mergeCell ref="C48:D48"/>
    <mergeCell ref="C47:D47"/>
    <mergeCell ref="C49:D49"/>
    <mergeCell ref="C50:D50"/>
    <mergeCell ref="C51:D51"/>
    <mergeCell ref="C78:D78"/>
    <mergeCell ref="C79:D79"/>
    <mergeCell ref="C70:D70"/>
    <mergeCell ref="C71:D71"/>
    <mergeCell ref="C72:D72"/>
    <mergeCell ref="C73:D73"/>
    <mergeCell ref="C74:D74"/>
    <mergeCell ref="C75:D75"/>
    <mergeCell ref="C76:D76"/>
    <mergeCell ref="C68:D68"/>
    <mergeCell ref="C65:D65"/>
    <mergeCell ref="C67:D67"/>
    <mergeCell ref="C77:D77"/>
    <mergeCell ref="C66:D66"/>
    <mergeCell ref="C30:D30"/>
    <mergeCell ref="C61:D61"/>
    <mergeCell ref="C69:D69"/>
    <mergeCell ref="C58:D58"/>
    <mergeCell ref="C59:D59"/>
    <mergeCell ref="C60:D60"/>
    <mergeCell ref="C57:D57"/>
    <mergeCell ref="C62:D62"/>
    <mergeCell ref="C63:D63"/>
    <mergeCell ref="C64:D64"/>
    <mergeCell ref="C56:D56"/>
    <mergeCell ref="C54:D54"/>
    <mergeCell ref="C43:D43"/>
    <mergeCell ref="C44:D44"/>
    <mergeCell ref="C45:D45"/>
    <mergeCell ref="C46:D46"/>
  </mergeCells>
  <pageMargins left="0.78740157480314965" right="0.39370078740157483" top="0.78740157480314965" bottom="0.39370078740157483" header="0.31496062992125984" footer="0.31496062992125984"/>
  <pageSetup paperSize="9" scale="79" orientation="portrait" verticalDpi="0" r:id="rId1"/>
  <headerFooter differentFirst="1">
    <oddHeader>&amp;C&amp;P</oddHeader>
  </headerFooter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13"/>
  <sheetViews>
    <sheetView showGridLines="0" workbookViewId="0">
      <selection activeCell="G8" sqref="G8"/>
    </sheetView>
  </sheetViews>
  <sheetFormatPr defaultColWidth="9.109375" defaultRowHeight="13.8"/>
  <cols>
    <col min="1" max="1" width="64.33203125" style="227" customWidth="1"/>
    <col min="2" max="2" width="7.6640625" style="241" customWidth="1"/>
    <col min="3" max="3" width="10.6640625" style="241" customWidth="1"/>
    <col min="4" max="4" width="11.33203125" style="241" customWidth="1"/>
    <col min="5" max="5" width="9.33203125" style="241" customWidth="1"/>
    <col min="6" max="6" width="9" style="227" customWidth="1"/>
    <col min="7" max="16384" width="9.109375" style="227"/>
  </cols>
  <sheetData>
    <row r="1" spans="1:6" s="124" customFormat="1" ht="12.6" customHeight="1">
      <c r="B1" s="125"/>
      <c r="C1" s="125"/>
      <c r="D1" s="125"/>
      <c r="E1" s="125"/>
    </row>
    <row r="2" spans="1:6" s="124" customFormat="1" ht="16.5" customHeight="1">
      <c r="B2" s="125"/>
      <c r="C2" s="125"/>
      <c r="D2" s="125"/>
      <c r="E2" s="125"/>
    </row>
    <row r="3" spans="1:6" s="124" customFormat="1" ht="17.399999999999999" customHeight="1">
      <c r="B3" s="125"/>
      <c r="C3" s="125"/>
      <c r="D3" s="125"/>
      <c r="E3" s="125"/>
    </row>
    <row r="4" spans="1:6" s="124" customFormat="1" ht="12.75" customHeight="1">
      <c r="B4" s="125"/>
      <c r="C4" s="125"/>
      <c r="D4" s="125"/>
      <c r="E4" s="125"/>
    </row>
    <row r="5" spans="1:6" s="124" customFormat="1" ht="16.5" customHeight="1">
      <c r="B5" s="125"/>
      <c r="C5" s="125"/>
      <c r="D5" s="125"/>
      <c r="E5" s="125"/>
    </row>
    <row r="6" spans="1:6" s="124" customFormat="1" ht="17.399999999999999" customHeight="1">
      <c r="B6" s="125"/>
      <c r="C6" s="125"/>
      <c r="D6" s="125"/>
      <c r="E6" s="125"/>
    </row>
    <row r="7" spans="1:6" s="124" customFormat="1" ht="16.5" customHeight="1">
      <c r="B7" s="125"/>
      <c r="C7" s="125"/>
      <c r="D7" s="125"/>
      <c r="E7" s="125"/>
    </row>
    <row r="8" spans="1:6" s="124" customFormat="1" ht="17.399999999999999" customHeight="1">
      <c r="B8" s="125"/>
      <c r="C8" s="125"/>
      <c r="D8" s="125"/>
      <c r="E8" s="125"/>
    </row>
    <row r="9" spans="1:6" s="124" customFormat="1" ht="40.950000000000003" customHeight="1">
      <c r="B9" s="125"/>
      <c r="C9" s="125"/>
      <c r="D9" s="125"/>
      <c r="E9" s="125"/>
    </row>
    <row r="10" spans="1:6" s="124" customFormat="1" ht="17.399999999999999" customHeight="1">
      <c r="B10" s="125"/>
      <c r="C10" s="125"/>
      <c r="D10" s="125"/>
      <c r="E10" s="125"/>
    </row>
    <row r="11" spans="1:6" s="124" customFormat="1" ht="31.2" customHeight="1">
      <c r="A11" s="276" t="s">
        <v>256</v>
      </c>
      <c r="B11" s="276"/>
      <c r="C11" s="276"/>
      <c r="D11" s="276"/>
      <c r="E11" s="276"/>
      <c r="F11" s="276"/>
    </row>
    <row r="13" spans="1:6" ht="16.5" customHeight="1">
      <c r="A13" s="224"/>
      <c r="B13" s="225"/>
      <c r="C13" s="225"/>
      <c r="D13" s="225"/>
      <c r="E13" s="225"/>
      <c r="F13" s="226"/>
    </row>
    <row r="14" spans="1:6">
      <c r="A14" s="277" t="s">
        <v>257</v>
      </c>
      <c r="B14" s="277" t="s">
        <v>258</v>
      </c>
      <c r="C14" s="277"/>
      <c r="D14" s="277"/>
      <c r="E14" s="277"/>
      <c r="F14" s="277" t="s">
        <v>259</v>
      </c>
    </row>
    <row r="15" spans="1:6" ht="26.4">
      <c r="A15" s="277"/>
      <c r="B15" s="161" t="s">
        <v>260</v>
      </c>
      <c r="C15" s="161" t="s">
        <v>261</v>
      </c>
      <c r="D15" s="161" t="s">
        <v>262</v>
      </c>
      <c r="E15" s="161" t="s">
        <v>263</v>
      </c>
      <c r="F15" s="277"/>
    </row>
    <row r="16" spans="1:6" ht="12.75" customHeight="1">
      <c r="A16" s="126">
        <v>1</v>
      </c>
      <c r="B16" s="126">
        <v>2</v>
      </c>
      <c r="C16" s="126">
        <v>3</v>
      </c>
      <c r="D16" s="126">
        <v>4</v>
      </c>
      <c r="E16" s="126">
        <v>5</v>
      </c>
      <c r="F16" s="126">
        <v>6</v>
      </c>
    </row>
    <row r="17" spans="1:6" s="233" customFormat="1">
      <c r="A17" s="228" t="s">
        <v>264</v>
      </c>
      <c r="B17" s="229">
        <v>1</v>
      </c>
      <c r="C17" s="229">
        <v>0</v>
      </c>
      <c r="D17" s="230" t="s">
        <v>265</v>
      </c>
      <c r="E17" s="231" t="s">
        <v>265</v>
      </c>
      <c r="F17" s="232">
        <v>63941</v>
      </c>
    </row>
    <row r="18" spans="1:6" ht="27.6">
      <c r="A18" s="234" t="s">
        <v>266</v>
      </c>
      <c r="B18" s="235">
        <v>1</v>
      </c>
      <c r="C18" s="235">
        <v>2</v>
      </c>
      <c r="D18" s="236" t="s">
        <v>265</v>
      </c>
      <c r="E18" s="237" t="s">
        <v>265</v>
      </c>
      <c r="F18" s="238">
        <v>1602.5</v>
      </c>
    </row>
    <row r="19" spans="1:6" ht="27.6">
      <c r="A19" s="234" t="s">
        <v>267</v>
      </c>
      <c r="B19" s="235">
        <v>1</v>
      </c>
      <c r="C19" s="235">
        <v>2</v>
      </c>
      <c r="D19" s="236" t="s">
        <v>268</v>
      </c>
      <c r="E19" s="237" t="s">
        <v>265</v>
      </c>
      <c r="F19" s="238">
        <v>1602.5</v>
      </c>
    </row>
    <row r="20" spans="1:6">
      <c r="A20" s="234" t="s">
        <v>269</v>
      </c>
      <c r="B20" s="235">
        <v>1</v>
      </c>
      <c r="C20" s="235">
        <v>2</v>
      </c>
      <c r="D20" s="236" t="s">
        <v>270</v>
      </c>
      <c r="E20" s="237" t="s">
        <v>265</v>
      </c>
      <c r="F20" s="238">
        <v>1602.5</v>
      </c>
    </row>
    <row r="21" spans="1:6" ht="13.95" customHeight="1">
      <c r="A21" s="234" t="s">
        <v>271</v>
      </c>
      <c r="B21" s="235">
        <v>1</v>
      </c>
      <c r="C21" s="235">
        <v>2</v>
      </c>
      <c r="D21" s="236" t="s">
        <v>272</v>
      </c>
      <c r="E21" s="237" t="s">
        <v>265</v>
      </c>
      <c r="F21" s="238">
        <v>323.7</v>
      </c>
    </row>
    <row r="22" spans="1:6" ht="38.4" customHeight="1">
      <c r="A22" s="234" t="s">
        <v>273</v>
      </c>
      <c r="B22" s="235">
        <v>1</v>
      </c>
      <c r="C22" s="235">
        <v>2</v>
      </c>
      <c r="D22" s="236" t="s">
        <v>272</v>
      </c>
      <c r="E22" s="237" t="s">
        <v>274</v>
      </c>
      <c r="F22" s="238">
        <v>323.7</v>
      </c>
    </row>
    <row r="23" spans="1:6">
      <c r="A23" s="234" t="s">
        <v>275</v>
      </c>
      <c r="B23" s="235">
        <v>1</v>
      </c>
      <c r="C23" s="235">
        <v>2</v>
      </c>
      <c r="D23" s="236" t="s">
        <v>276</v>
      </c>
      <c r="E23" s="237" t="s">
        <v>265</v>
      </c>
      <c r="F23" s="238">
        <v>1278.8</v>
      </c>
    </row>
    <row r="24" spans="1:6" ht="38.4" customHeight="1">
      <c r="A24" s="234" t="s">
        <v>273</v>
      </c>
      <c r="B24" s="235">
        <v>1</v>
      </c>
      <c r="C24" s="235">
        <v>2</v>
      </c>
      <c r="D24" s="236" t="s">
        <v>276</v>
      </c>
      <c r="E24" s="237" t="s">
        <v>274</v>
      </c>
      <c r="F24" s="238">
        <v>1278.8</v>
      </c>
    </row>
    <row r="25" spans="1:6" ht="41.4">
      <c r="A25" s="234" t="s">
        <v>277</v>
      </c>
      <c r="B25" s="235">
        <v>1</v>
      </c>
      <c r="C25" s="235">
        <v>3</v>
      </c>
      <c r="D25" s="236" t="s">
        <v>265</v>
      </c>
      <c r="E25" s="237" t="s">
        <v>265</v>
      </c>
      <c r="F25" s="238">
        <v>998.9</v>
      </c>
    </row>
    <row r="26" spans="1:6" ht="27.6">
      <c r="A26" s="234" t="s">
        <v>267</v>
      </c>
      <c r="B26" s="235">
        <v>1</v>
      </c>
      <c r="C26" s="235">
        <v>3</v>
      </c>
      <c r="D26" s="236" t="s">
        <v>268</v>
      </c>
      <c r="E26" s="237" t="s">
        <v>265</v>
      </c>
      <c r="F26" s="238">
        <v>998.9</v>
      </c>
    </row>
    <row r="27" spans="1:6">
      <c r="A27" s="234" t="s">
        <v>278</v>
      </c>
      <c r="B27" s="235">
        <v>1</v>
      </c>
      <c r="C27" s="235">
        <v>3</v>
      </c>
      <c r="D27" s="236" t="s">
        <v>279</v>
      </c>
      <c r="E27" s="237" t="s">
        <v>265</v>
      </c>
      <c r="F27" s="238">
        <v>287.89999999999998</v>
      </c>
    </row>
    <row r="28" spans="1:6" ht="13.95" customHeight="1">
      <c r="A28" s="234" t="s">
        <v>271</v>
      </c>
      <c r="B28" s="235">
        <v>1</v>
      </c>
      <c r="C28" s="235">
        <v>3</v>
      </c>
      <c r="D28" s="236" t="s">
        <v>280</v>
      </c>
      <c r="E28" s="237" t="s">
        <v>265</v>
      </c>
      <c r="F28" s="238">
        <v>61</v>
      </c>
    </row>
    <row r="29" spans="1:6" ht="38.4" customHeight="1">
      <c r="A29" s="234" t="s">
        <v>273</v>
      </c>
      <c r="B29" s="235">
        <v>1</v>
      </c>
      <c r="C29" s="235">
        <v>3</v>
      </c>
      <c r="D29" s="236" t="s">
        <v>280</v>
      </c>
      <c r="E29" s="237" t="s">
        <v>274</v>
      </c>
      <c r="F29" s="238">
        <v>61</v>
      </c>
    </row>
    <row r="30" spans="1:6">
      <c r="A30" s="234" t="s">
        <v>275</v>
      </c>
      <c r="B30" s="235">
        <v>1</v>
      </c>
      <c r="C30" s="235">
        <v>3</v>
      </c>
      <c r="D30" s="236" t="s">
        <v>281</v>
      </c>
      <c r="E30" s="237" t="s">
        <v>265</v>
      </c>
      <c r="F30" s="238">
        <v>226.9</v>
      </c>
    </row>
    <row r="31" spans="1:6" ht="38.4" customHeight="1">
      <c r="A31" s="234" t="s">
        <v>273</v>
      </c>
      <c r="B31" s="235">
        <v>1</v>
      </c>
      <c r="C31" s="235">
        <v>3</v>
      </c>
      <c r="D31" s="236" t="s">
        <v>281</v>
      </c>
      <c r="E31" s="237" t="s">
        <v>274</v>
      </c>
      <c r="F31" s="238">
        <v>215</v>
      </c>
    </row>
    <row r="32" spans="1:6" ht="12.6" customHeight="1">
      <c r="A32" s="234" t="s">
        <v>282</v>
      </c>
      <c r="B32" s="235">
        <v>1</v>
      </c>
      <c r="C32" s="235">
        <v>3</v>
      </c>
      <c r="D32" s="236" t="s">
        <v>281</v>
      </c>
      <c r="E32" s="237" t="s">
        <v>283</v>
      </c>
      <c r="F32" s="238">
        <v>11.9</v>
      </c>
    </row>
    <row r="33" spans="1:6">
      <c r="A33" s="234" t="s">
        <v>284</v>
      </c>
      <c r="B33" s="235">
        <v>1</v>
      </c>
      <c r="C33" s="235">
        <v>3</v>
      </c>
      <c r="D33" s="236" t="s">
        <v>281</v>
      </c>
      <c r="E33" s="237" t="s">
        <v>285</v>
      </c>
      <c r="F33" s="238">
        <v>0</v>
      </c>
    </row>
    <row r="34" spans="1:6">
      <c r="A34" s="234" t="s">
        <v>286</v>
      </c>
      <c r="B34" s="235">
        <v>1</v>
      </c>
      <c r="C34" s="235">
        <v>3</v>
      </c>
      <c r="D34" s="236" t="s">
        <v>287</v>
      </c>
      <c r="E34" s="237" t="s">
        <v>265</v>
      </c>
      <c r="F34" s="238">
        <v>711</v>
      </c>
    </row>
    <row r="35" spans="1:6" ht="13.95" customHeight="1">
      <c r="A35" s="234" t="s">
        <v>271</v>
      </c>
      <c r="B35" s="235">
        <v>1</v>
      </c>
      <c r="C35" s="235">
        <v>3</v>
      </c>
      <c r="D35" s="236" t="s">
        <v>288</v>
      </c>
      <c r="E35" s="237" t="s">
        <v>265</v>
      </c>
      <c r="F35" s="238">
        <v>156</v>
      </c>
    </row>
    <row r="36" spans="1:6" ht="38.4" customHeight="1">
      <c r="A36" s="234" t="s">
        <v>273</v>
      </c>
      <c r="B36" s="235">
        <v>1</v>
      </c>
      <c r="C36" s="235">
        <v>3</v>
      </c>
      <c r="D36" s="236" t="s">
        <v>288</v>
      </c>
      <c r="E36" s="237" t="s">
        <v>274</v>
      </c>
      <c r="F36" s="238">
        <v>156</v>
      </c>
    </row>
    <row r="37" spans="1:6">
      <c r="A37" s="234" t="s">
        <v>275</v>
      </c>
      <c r="B37" s="235">
        <v>1</v>
      </c>
      <c r="C37" s="235">
        <v>3</v>
      </c>
      <c r="D37" s="236" t="s">
        <v>289</v>
      </c>
      <c r="E37" s="237" t="s">
        <v>265</v>
      </c>
      <c r="F37" s="238">
        <v>555</v>
      </c>
    </row>
    <row r="38" spans="1:6" ht="38.4" customHeight="1">
      <c r="A38" s="234" t="s">
        <v>273</v>
      </c>
      <c r="B38" s="235">
        <v>1</v>
      </c>
      <c r="C38" s="235">
        <v>3</v>
      </c>
      <c r="D38" s="236" t="s">
        <v>289</v>
      </c>
      <c r="E38" s="237" t="s">
        <v>274</v>
      </c>
      <c r="F38" s="238">
        <v>555</v>
      </c>
    </row>
    <row r="39" spans="1:6" ht="41.4">
      <c r="A39" s="234" t="s">
        <v>290</v>
      </c>
      <c r="B39" s="235">
        <v>1</v>
      </c>
      <c r="C39" s="235">
        <v>4</v>
      </c>
      <c r="D39" s="236" t="s">
        <v>265</v>
      </c>
      <c r="E39" s="237" t="s">
        <v>265</v>
      </c>
      <c r="F39" s="238">
        <v>19435.2</v>
      </c>
    </row>
    <row r="40" spans="1:6" ht="27.6">
      <c r="A40" s="234" t="s">
        <v>267</v>
      </c>
      <c r="B40" s="235">
        <v>1</v>
      </c>
      <c r="C40" s="235">
        <v>4</v>
      </c>
      <c r="D40" s="236" t="s">
        <v>268</v>
      </c>
      <c r="E40" s="237" t="s">
        <v>265</v>
      </c>
      <c r="F40" s="238">
        <v>19433.5</v>
      </c>
    </row>
    <row r="41" spans="1:6">
      <c r="A41" s="234" t="s">
        <v>278</v>
      </c>
      <c r="B41" s="235">
        <v>1</v>
      </c>
      <c r="C41" s="235">
        <v>4</v>
      </c>
      <c r="D41" s="236" t="s">
        <v>279</v>
      </c>
      <c r="E41" s="237" t="s">
        <v>265</v>
      </c>
      <c r="F41" s="238">
        <v>19433.5</v>
      </c>
    </row>
    <row r="42" spans="1:6" ht="13.95" customHeight="1">
      <c r="A42" s="234" t="s">
        <v>271</v>
      </c>
      <c r="B42" s="235">
        <v>1</v>
      </c>
      <c r="C42" s="235">
        <v>4</v>
      </c>
      <c r="D42" s="236" t="s">
        <v>280</v>
      </c>
      <c r="E42" s="237" t="s">
        <v>265</v>
      </c>
      <c r="F42" s="238">
        <v>3990</v>
      </c>
    </row>
    <row r="43" spans="1:6" ht="38.4" customHeight="1">
      <c r="A43" s="234" t="s">
        <v>273</v>
      </c>
      <c r="B43" s="235">
        <v>1</v>
      </c>
      <c r="C43" s="235">
        <v>4</v>
      </c>
      <c r="D43" s="236" t="s">
        <v>280</v>
      </c>
      <c r="E43" s="237" t="s">
        <v>274</v>
      </c>
      <c r="F43" s="238">
        <v>3990</v>
      </c>
    </row>
    <row r="44" spans="1:6">
      <c r="A44" s="234" t="s">
        <v>275</v>
      </c>
      <c r="B44" s="235">
        <v>1</v>
      </c>
      <c r="C44" s="235">
        <v>4</v>
      </c>
      <c r="D44" s="236" t="s">
        <v>281</v>
      </c>
      <c r="E44" s="237" t="s">
        <v>265</v>
      </c>
      <c r="F44" s="238">
        <v>15443.5</v>
      </c>
    </row>
    <row r="45" spans="1:6" ht="38.4" customHeight="1">
      <c r="A45" s="234" t="s">
        <v>273</v>
      </c>
      <c r="B45" s="235">
        <v>1</v>
      </c>
      <c r="C45" s="235">
        <v>4</v>
      </c>
      <c r="D45" s="236" t="s">
        <v>281</v>
      </c>
      <c r="E45" s="237" t="s">
        <v>274</v>
      </c>
      <c r="F45" s="238">
        <v>13009.5</v>
      </c>
    </row>
    <row r="46" spans="1:6" ht="12.6" customHeight="1">
      <c r="A46" s="234" t="s">
        <v>282</v>
      </c>
      <c r="B46" s="235">
        <v>1</v>
      </c>
      <c r="C46" s="235">
        <v>4</v>
      </c>
      <c r="D46" s="236" t="s">
        <v>281</v>
      </c>
      <c r="E46" s="237" t="s">
        <v>283</v>
      </c>
      <c r="F46" s="238">
        <v>2421.9</v>
      </c>
    </row>
    <row r="47" spans="1:6">
      <c r="A47" s="234" t="s">
        <v>284</v>
      </c>
      <c r="B47" s="235">
        <v>1</v>
      </c>
      <c r="C47" s="235">
        <v>4</v>
      </c>
      <c r="D47" s="236" t="s">
        <v>281</v>
      </c>
      <c r="E47" s="237" t="s">
        <v>285</v>
      </c>
      <c r="F47" s="238">
        <v>12.1</v>
      </c>
    </row>
    <row r="48" spans="1:6" ht="41.4">
      <c r="A48" s="234" t="s">
        <v>291</v>
      </c>
      <c r="B48" s="235">
        <v>1</v>
      </c>
      <c r="C48" s="235">
        <v>4</v>
      </c>
      <c r="D48" s="236" t="s">
        <v>292</v>
      </c>
      <c r="E48" s="237" t="s">
        <v>265</v>
      </c>
      <c r="F48" s="238">
        <v>1.7</v>
      </c>
    </row>
    <row r="49" spans="1:6" ht="55.2">
      <c r="A49" s="234" t="s">
        <v>293</v>
      </c>
      <c r="B49" s="235">
        <v>1</v>
      </c>
      <c r="C49" s="235">
        <v>4</v>
      </c>
      <c r="D49" s="236" t="s">
        <v>294</v>
      </c>
      <c r="E49" s="237" t="s">
        <v>265</v>
      </c>
      <c r="F49" s="238">
        <v>1.7</v>
      </c>
    </row>
    <row r="50" spans="1:6" ht="16.2" customHeight="1">
      <c r="A50" s="234" t="s">
        <v>295</v>
      </c>
      <c r="B50" s="235">
        <v>1</v>
      </c>
      <c r="C50" s="235">
        <v>4</v>
      </c>
      <c r="D50" s="236" t="s">
        <v>296</v>
      </c>
      <c r="E50" s="237" t="s">
        <v>265</v>
      </c>
      <c r="F50" s="238">
        <v>1.7</v>
      </c>
    </row>
    <row r="51" spans="1:6" ht="12.6" customHeight="1">
      <c r="A51" s="234" t="s">
        <v>282</v>
      </c>
      <c r="B51" s="235">
        <v>1</v>
      </c>
      <c r="C51" s="235">
        <v>4</v>
      </c>
      <c r="D51" s="236" t="s">
        <v>296</v>
      </c>
      <c r="E51" s="237" t="s">
        <v>283</v>
      </c>
      <c r="F51" s="238">
        <v>1.7</v>
      </c>
    </row>
    <row r="52" spans="1:6">
      <c r="A52" s="234" t="s">
        <v>297</v>
      </c>
      <c r="B52" s="235">
        <v>1</v>
      </c>
      <c r="C52" s="235">
        <v>5</v>
      </c>
      <c r="D52" s="236" t="s">
        <v>265</v>
      </c>
      <c r="E52" s="237" t="s">
        <v>265</v>
      </c>
      <c r="F52" s="238">
        <v>8.4</v>
      </c>
    </row>
    <row r="53" spans="1:6">
      <c r="A53" s="234" t="s">
        <v>298</v>
      </c>
      <c r="B53" s="235">
        <v>1</v>
      </c>
      <c r="C53" s="235">
        <v>5</v>
      </c>
      <c r="D53" s="236" t="s">
        <v>299</v>
      </c>
      <c r="E53" s="237" t="s">
        <v>265</v>
      </c>
      <c r="F53" s="238">
        <v>8.4</v>
      </c>
    </row>
    <row r="54" spans="1:6" ht="41.4">
      <c r="A54" s="234" t="s">
        <v>300</v>
      </c>
      <c r="B54" s="235">
        <v>1</v>
      </c>
      <c r="C54" s="235">
        <v>5</v>
      </c>
      <c r="D54" s="236" t="s">
        <v>301</v>
      </c>
      <c r="E54" s="237" t="s">
        <v>265</v>
      </c>
      <c r="F54" s="238">
        <v>8.4</v>
      </c>
    </row>
    <row r="55" spans="1:6" ht="12.6" customHeight="1">
      <c r="A55" s="234" t="s">
        <v>282</v>
      </c>
      <c r="B55" s="235">
        <v>1</v>
      </c>
      <c r="C55" s="235">
        <v>5</v>
      </c>
      <c r="D55" s="236" t="s">
        <v>301</v>
      </c>
      <c r="E55" s="237" t="s">
        <v>283</v>
      </c>
      <c r="F55" s="238">
        <v>8.4</v>
      </c>
    </row>
    <row r="56" spans="1:6" ht="27.6">
      <c r="A56" s="234" t="s">
        <v>302</v>
      </c>
      <c r="B56" s="235">
        <v>1</v>
      </c>
      <c r="C56" s="235">
        <v>6</v>
      </c>
      <c r="D56" s="236" t="s">
        <v>265</v>
      </c>
      <c r="E56" s="237" t="s">
        <v>265</v>
      </c>
      <c r="F56" s="238">
        <v>8451</v>
      </c>
    </row>
    <row r="57" spans="1:6" ht="27.6">
      <c r="A57" s="234" t="s">
        <v>267</v>
      </c>
      <c r="B57" s="235">
        <v>1</v>
      </c>
      <c r="C57" s="235">
        <v>6</v>
      </c>
      <c r="D57" s="236" t="s">
        <v>268</v>
      </c>
      <c r="E57" s="237" t="s">
        <v>265</v>
      </c>
      <c r="F57" s="238">
        <v>8441.1</v>
      </c>
    </row>
    <row r="58" spans="1:6">
      <c r="A58" s="234" t="s">
        <v>278</v>
      </c>
      <c r="B58" s="235">
        <v>1</v>
      </c>
      <c r="C58" s="235">
        <v>6</v>
      </c>
      <c r="D58" s="236" t="s">
        <v>279</v>
      </c>
      <c r="E58" s="237" t="s">
        <v>265</v>
      </c>
      <c r="F58" s="238">
        <v>7701.1</v>
      </c>
    </row>
    <row r="59" spans="1:6" ht="13.95" customHeight="1">
      <c r="A59" s="234" t="s">
        <v>271</v>
      </c>
      <c r="B59" s="235">
        <v>1</v>
      </c>
      <c r="C59" s="235">
        <v>6</v>
      </c>
      <c r="D59" s="236" t="s">
        <v>280</v>
      </c>
      <c r="E59" s="237" t="s">
        <v>265</v>
      </c>
      <c r="F59" s="238">
        <v>1671.1</v>
      </c>
    </row>
    <row r="60" spans="1:6" ht="38.4" customHeight="1">
      <c r="A60" s="234" t="s">
        <v>273</v>
      </c>
      <c r="B60" s="235">
        <v>1</v>
      </c>
      <c r="C60" s="235">
        <v>6</v>
      </c>
      <c r="D60" s="236" t="s">
        <v>280</v>
      </c>
      <c r="E60" s="237" t="s">
        <v>274</v>
      </c>
      <c r="F60" s="238">
        <v>1671.1</v>
      </c>
    </row>
    <row r="61" spans="1:6">
      <c r="A61" s="234" t="s">
        <v>275</v>
      </c>
      <c r="B61" s="235">
        <v>1</v>
      </c>
      <c r="C61" s="235">
        <v>6</v>
      </c>
      <c r="D61" s="236" t="s">
        <v>281</v>
      </c>
      <c r="E61" s="237" t="s">
        <v>265</v>
      </c>
      <c r="F61" s="238">
        <v>6030</v>
      </c>
    </row>
    <row r="62" spans="1:6" ht="38.4" customHeight="1">
      <c r="A62" s="234" t="s">
        <v>273</v>
      </c>
      <c r="B62" s="235">
        <v>1</v>
      </c>
      <c r="C62" s="235">
        <v>6</v>
      </c>
      <c r="D62" s="236" t="s">
        <v>281</v>
      </c>
      <c r="E62" s="237" t="s">
        <v>274</v>
      </c>
      <c r="F62" s="238">
        <v>4689.1000000000004</v>
      </c>
    </row>
    <row r="63" spans="1:6" ht="12.6" customHeight="1">
      <c r="A63" s="234" t="s">
        <v>282</v>
      </c>
      <c r="B63" s="235">
        <v>1</v>
      </c>
      <c r="C63" s="235">
        <v>6</v>
      </c>
      <c r="D63" s="236" t="s">
        <v>281</v>
      </c>
      <c r="E63" s="237" t="s">
        <v>283</v>
      </c>
      <c r="F63" s="238">
        <v>1340.6</v>
      </c>
    </row>
    <row r="64" spans="1:6">
      <c r="A64" s="234" t="s">
        <v>284</v>
      </c>
      <c r="B64" s="235">
        <v>1</v>
      </c>
      <c r="C64" s="235">
        <v>6</v>
      </c>
      <c r="D64" s="236" t="s">
        <v>281</v>
      </c>
      <c r="E64" s="237" t="s">
        <v>285</v>
      </c>
      <c r="F64" s="238">
        <v>0.3</v>
      </c>
    </row>
    <row r="65" spans="1:6" ht="27.6">
      <c r="A65" s="234" t="s">
        <v>303</v>
      </c>
      <c r="B65" s="235">
        <v>1</v>
      </c>
      <c r="C65" s="235">
        <v>6</v>
      </c>
      <c r="D65" s="236" t="s">
        <v>304</v>
      </c>
      <c r="E65" s="237" t="s">
        <v>265</v>
      </c>
      <c r="F65" s="238">
        <v>740</v>
      </c>
    </row>
    <row r="66" spans="1:6" ht="13.95" customHeight="1">
      <c r="A66" s="234" t="s">
        <v>271</v>
      </c>
      <c r="B66" s="235">
        <v>1</v>
      </c>
      <c r="C66" s="235">
        <v>6</v>
      </c>
      <c r="D66" s="236" t="s">
        <v>305</v>
      </c>
      <c r="E66" s="237" t="s">
        <v>265</v>
      </c>
      <c r="F66" s="238">
        <v>163</v>
      </c>
    </row>
    <row r="67" spans="1:6" ht="38.4" customHeight="1">
      <c r="A67" s="234" t="s">
        <v>273</v>
      </c>
      <c r="B67" s="235">
        <v>1</v>
      </c>
      <c r="C67" s="235">
        <v>6</v>
      </c>
      <c r="D67" s="236" t="s">
        <v>305</v>
      </c>
      <c r="E67" s="237" t="s">
        <v>274</v>
      </c>
      <c r="F67" s="238">
        <v>163</v>
      </c>
    </row>
    <row r="68" spans="1:6">
      <c r="A68" s="234" t="s">
        <v>275</v>
      </c>
      <c r="B68" s="235">
        <v>1</v>
      </c>
      <c r="C68" s="235">
        <v>6</v>
      </c>
      <c r="D68" s="236" t="s">
        <v>306</v>
      </c>
      <c r="E68" s="237" t="s">
        <v>265</v>
      </c>
      <c r="F68" s="238">
        <v>577</v>
      </c>
    </row>
    <row r="69" spans="1:6" ht="38.4" customHeight="1">
      <c r="A69" s="234" t="s">
        <v>273</v>
      </c>
      <c r="B69" s="235">
        <v>1</v>
      </c>
      <c r="C69" s="235">
        <v>6</v>
      </c>
      <c r="D69" s="236" t="s">
        <v>306</v>
      </c>
      <c r="E69" s="237" t="s">
        <v>274</v>
      </c>
      <c r="F69" s="238">
        <v>577</v>
      </c>
    </row>
    <row r="70" spans="1:6" ht="41.4">
      <c r="A70" s="234" t="s">
        <v>307</v>
      </c>
      <c r="B70" s="235">
        <v>1</v>
      </c>
      <c r="C70" s="235">
        <v>6</v>
      </c>
      <c r="D70" s="236" t="s">
        <v>308</v>
      </c>
      <c r="E70" s="237" t="s">
        <v>265</v>
      </c>
      <c r="F70" s="238">
        <v>9.9</v>
      </c>
    </row>
    <row r="71" spans="1:6" ht="55.2">
      <c r="A71" s="234" t="s">
        <v>309</v>
      </c>
      <c r="B71" s="235">
        <v>1</v>
      </c>
      <c r="C71" s="235">
        <v>6</v>
      </c>
      <c r="D71" s="236" t="s">
        <v>310</v>
      </c>
      <c r="E71" s="237" t="s">
        <v>265</v>
      </c>
      <c r="F71" s="238">
        <v>9.9</v>
      </c>
    </row>
    <row r="72" spans="1:6" ht="16.95" customHeight="1">
      <c r="A72" s="234" t="s">
        <v>295</v>
      </c>
      <c r="B72" s="235">
        <v>1</v>
      </c>
      <c r="C72" s="235">
        <v>6</v>
      </c>
      <c r="D72" s="236" t="s">
        <v>311</v>
      </c>
      <c r="E72" s="237" t="s">
        <v>265</v>
      </c>
      <c r="F72" s="238">
        <v>9.9</v>
      </c>
    </row>
    <row r="73" spans="1:6" ht="12.6" customHeight="1">
      <c r="A73" s="234" t="s">
        <v>282</v>
      </c>
      <c r="B73" s="235">
        <v>1</v>
      </c>
      <c r="C73" s="235">
        <v>6</v>
      </c>
      <c r="D73" s="236" t="s">
        <v>311</v>
      </c>
      <c r="E73" s="237" t="s">
        <v>283</v>
      </c>
      <c r="F73" s="238">
        <v>9.9</v>
      </c>
    </row>
    <row r="74" spans="1:6">
      <c r="A74" s="234" t="s">
        <v>312</v>
      </c>
      <c r="B74" s="235">
        <v>1</v>
      </c>
      <c r="C74" s="235">
        <v>7</v>
      </c>
      <c r="D74" s="236" t="s">
        <v>265</v>
      </c>
      <c r="E74" s="237" t="s">
        <v>265</v>
      </c>
      <c r="F74" s="238">
        <v>2300</v>
      </c>
    </row>
    <row r="75" spans="1:6">
      <c r="A75" s="234" t="s">
        <v>313</v>
      </c>
      <c r="B75" s="235">
        <v>1</v>
      </c>
      <c r="C75" s="235">
        <v>7</v>
      </c>
      <c r="D75" s="236" t="s">
        <v>314</v>
      </c>
      <c r="E75" s="237" t="s">
        <v>265</v>
      </c>
      <c r="F75" s="238">
        <v>2300</v>
      </c>
    </row>
    <row r="76" spans="1:6">
      <c r="A76" s="234" t="s">
        <v>315</v>
      </c>
      <c r="B76" s="235">
        <v>1</v>
      </c>
      <c r="C76" s="235">
        <v>7</v>
      </c>
      <c r="D76" s="236" t="s">
        <v>316</v>
      </c>
      <c r="E76" s="237" t="s">
        <v>265</v>
      </c>
      <c r="F76" s="238">
        <v>2300</v>
      </c>
    </row>
    <row r="77" spans="1:6">
      <c r="A77" s="234" t="s">
        <v>284</v>
      </c>
      <c r="B77" s="235">
        <v>1</v>
      </c>
      <c r="C77" s="235">
        <v>7</v>
      </c>
      <c r="D77" s="236" t="s">
        <v>316</v>
      </c>
      <c r="E77" s="237" t="s">
        <v>285</v>
      </c>
      <c r="F77" s="238">
        <v>2300</v>
      </c>
    </row>
    <row r="78" spans="1:6">
      <c r="A78" s="234" t="s">
        <v>317</v>
      </c>
      <c r="B78" s="235">
        <v>1</v>
      </c>
      <c r="C78" s="235">
        <v>11</v>
      </c>
      <c r="D78" s="236" t="s">
        <v>265</v>
      </c>
      <c r="E78" s="237" t="s">
        <v>265</v>
      </c>
      <c r="F78" s="238">
        <v>300</v>
      </c>
    </row>
    <row r="79" spans="1:6">
      <c r="A79" s="234" t="s">
        <v>317</v>
      </c>
      <c r="B79" s="235">
        <v>1</v>
      </c>
      <c r="C79" s="235">
        <v>11</v>
      </c>
      <c r="D79" s="236" t="s">
        <v>318</v>
      </c>
      <c r="E79" s="237" t="s">
        <v>265</v>
      </c>
      <c r="F79" s="238">
        <v>300</v>
      </c>
    </row>
    <row r="80" spans="1:6">
      <c r="A80" s="234" t="s">
        <v>319</v>
      </c>
      <c r="B80" s="235">
        <v>1</v>
      </c>
      <c r="C80" s="235">
        <v>11</v>
      </c>
      <c r="D80" s="236" t="s">
        <v>320</v>
      </c>
      <c r="E80" s="237" t="s">
        <v>265</v>
      </c>
      <c r="F80" s="238">
        <v>300</v>
      </c>
    </row>
    <row r="81" spans="1:6" ht="27.6">
      <c r="A81" s="234" t="s">
        <v>321</v>
      </c>
      <c r="B81" s="235">
        <v>1</v>
      </c>
      <c r="C81" s="235">
        <v>11</v>
      </c>
      <c r="D81" s="236" t="s">
        <v>322</v>
      </c>
      <c r="E81" s="237" t="s">
        <v>265</v>
      </c>
      <c r="F81" s="238">
        <v>300</v>
      </c>
    </row>
    <row r="82" spans="1:6">
      <c r="A82" s="234" t="s">
        <v>284</v>
      </c>
      <c r="B82" s="235">
        <v>1</v>
      </c>
      <c r="C82" s="235">
        <v>11</v>
      </c>
      <c r="D82" s="236" t="s">
        <v>322</v>
      </c>
      <c r="E82" s="237" t="s">
        <v>285</v>
      </c>
      <c r="F82" s="238">
        <v>300</v>
      </c>
    </row>
    <row r="83" spans="1:6">
      <c r="A83" s="234" t="s">
        <v>323</v>
      </c>
      <c r="B83" s="235">
        <v>1</v>
      </c>
      <c r="C83" s="235">
        <v>13</v>
      </c>
      <c r="D83" s="236" t="s">
        <v>265</v>
      </c>
      <c r="E83" s="237" t="s">
        <v>265</v>
      </c>
      <c r="F83" s="238">
        <v>30845</v>
      </c>
    </row>
    <row r="84" spans="1:6">
      <c r="A84" s="234" t="s">
        <v>298</v>
      </c>
      <c r="B84" s="235">
        <v>1</v>
      </c>
      <c r="C84" s="235">
        <v>13</v>
      </c>
      <c r="D84" s="236" t="s">
        <v>299</v>
      </c>
      <c r="E84" s="237" t="s">
        <v>265</v>
      </c>
      <c r="F84" s="238">
        <v>1141.2</v>
      </c>
    </row>
    <row r="85" spans="1:6" ht="18" customHeight="1">
      <c r="A85" s="234" t="s">
        <v>324</v>
      </c>
      <c r="B85" s="235">
        <v>1</v>
      </c>
      <c r="C85" s="235">
        <v>13</v>
      </c>
      <c r="D85" s="236" t="s">
        <v>325</v>
      </c>
      <c r="E85" s="237" t="s">
        <v>265</v>
      </c>
      <c r="F85" s="238">
        <v>1141.2</v>
      </c>
    </row>
    <row r="86" spans="1:6" ht="12.6" customHeight="1">
      <c r="A86" s="234" t="s">
        <v>282</v>
      </c>
      <c r="B86" s="235">
        <v>1</v>
      </c>
      <c r="C86" s="235">
        <v>13</v>
      </c>
      <c r="D86" s="236" t="s">
        <v>325</v>
      </c>
      <c r="E86" s="237" t="s">
        <v>283</v>
      </c>
      <c r="F86" s="238">
        <v>1141.2</v>
      </c>
    </row>
    <row r="87" spans="1:6" ht="27.6">
      <c r="A87" s="234" t="s">
        <v>267</v>
      </c>
      <c r="B87" s="235">
        <v>1</v>
      </c>
      <c r="C87" s="235">
        <v>13</v>
      </c>
      <c r="D87" s="236" t="s">
        <v>268</v>
      </c>
      <c r="E87" s="237" t="s">
        <v>265</v>
      </c>
      <c r="F87" s="238">
        <v>4796.2</v>
      </c>
    </row>
    <row r="88" spans="1:6">
      <c r="A88" s="234" t="s">
        <v>326</v>
      </c>
      <c r="B88" s="235">
        <v>1</v>
      </c>
      <c r="C88" s="235">
        <v>13</v>
      </c>
      <c r="D88" s="236" t="s">
        <v>327</v>
      </c>
      <c r="E88" s="237" t="s">
        <v>265</v>
      </c>
      <c r="F88" s="238">
        <v>2827.9</v>
      </c>
    </row>
    <row r="89" spans="1:6" ht="41.4">
      <c r="A89" s="234" t="s">
        <v>328</v>
      </c>
      <c r="B89" s="235">
        <v>1</v>
      </c>
      <c r="C89" s="235">
        <v>13</v>
      </c>
      <c r="D89" s="236" t="s">
        <v>329</v>
      </c>
      <c r="E89" s="237" t="s">
        <v>265</v>
      </c>
      <c r="F89" s="238">
        <v>1177</v>
      </c>
    </row>
    <row r="90" spans="1:6" ht="38.4" customHeight="1">
      <c r="A90" s="234" t="s">
        <v>273</v>
      </c>
      <c r="B90" s="235">
        <v>1</v>
      </c>
      <c r="C90" s="235">
        <v>13</v>
      </c>
      <c r="D90" s="236" t="s">
        <v>329</v>
      </c>
      <c r="E90" s="237" t="s">
        <v>274</v>
      </c>
      <c r="F90" s="238">
        <v>962.5</v>
      </c>
    </row>
    <row r="91" spans="1:6" ht="12.6" customHeight="1">
      <c r="A91" s="234" t="s">
        <v>282</v>
      </c>
      <c r="B91" s="235">
        <v>1</v>
      </c>
      <c r="C91" s="235">
        <v>13</v>
      </c>
      <c r="D91" s="236" t="s">
        <v>329</v>
      </c>
      <c r="E91" s="237" t="s">
        <v>283</v>
      </c>
      <c r="F91" s="238">
        <v>214.5</v>
      </c>
    </row>
    <row r="92" spans="1:6" ht="27.6">
      <c r="A92" s="234" t="s">
        <v>330</v>
      </c>
      <c r="B92" s="235">
        <v>1</v>
      </c>
      <c r="C92" s="235">
        <v>13</v>
      </c>
      <c r="D92" s="236" t="s">
        <v>331</v>
      </c>
      <c r="E92" s="237" t="s">
        <v>265</v>
      </c>
      <c r="F92" s="238">
        <v>605.20000000000005</v>
      </c>
    </row>
    <row r="93" spans="1:6" ht="38.4" customHeight="1">
      <c r="A93" s="234" t="s">
        <v>273</v>
      </c>
      <c r="B93" s="235">
        <v>1</v>
      </c>
      <c r="C93" s="235">
        <v>13</v>
      </c>
      <c r="D93" s="236" t="s">
        <v>331</v>
      </c>
      <c r="E93" s="237" t="s">
        <v>274</v>
      </c>
      <c r="F93" s="238">
        <v>565.29999999999995</v>
      </c>
    </row>
    <row r="94" spans="1:6" ht="12.6" customHeight="1">
      <c r="A94" s="234" t="s">
        <v>282</v>
      </c>
      <c r="B94" s="235">
        <v>1</v>
      </c>
      <c r="C94" s="235">
        <v>13</v>
      </c>
      <c r="D94" s="236" t="s">
        <v>331</v>
      </c>
      <c r="E94" s="237" t="s">
        <v>283</v>
      </c>
      <c r="F94" s="238">
        <v>39.9</v>
      </c>
    </row>
    <row r="95" spans="1:6" ht="41.4">
      <c r="A95" s="234" t="s">
        <v>332</v>
      </c>
      <c r="B95" s="235">
        <v>1</v>
      </c>
      <c r="C95" s="235">
        <v>13</v>
      </c>
      <c r="D95" s="236" t="s">
        <v>333</v>
      </c>
      <c r="E95" s="237" t="s">
        <v>265</v>
      </c>
      <c r="F95" s="238">
        <v>439.8</v>
      </c>
    </row>
    <row r="96" spans="1:6" ht="38.4" customHeight="1">
      <c r="A96" s="234" t="s">
        <v>273</v>
      </c>
      <c r="B96" s="235">
        <v>1</v>
      </c>
      <c r="C96" s="235">
        <v>13</v>
      </c>
      <c r="D96" s="236" t="s">
        <v>333</v>
      </c>
      <c r="E96" s="237" t="s">
        <v>274</v>
      </c>
      <c r="F96" s="238">
        <v>382.4</v>
      </c>
    </row>
    <row r="97" spans="1:6" ht="12.6" customHeight="1">
      <c r="A97" s="234" t="s">
        <v>282</v>
      </c>
      <c r="B97" s="235">
        <v>1</v>
      </c>
      <c r="C97" s="235">
        <v>13</v>
      </c>
      <c r="D97" s="236" t="s">
        <v>333</v>
      </c>
      <c r="E97" s="237" t="s">
        <v>283</v>
      </c>
      <c r="F97" s="238">
        <v>57.4</v>
      </c>
    </row>
    <row r="98" spans="1:6" ht="41.4">
      <c r="A98" s="234" t="s">
        <v>334</v>
      </c>
      <c r="B98" s="235">
        <v>1</v>
      </c>
      <c r="C98" s="235">
        <v>13</v>
      </c>
      <c r="D98" s="236" t="s">
        <v>335</v>
      </c>
      <c r="E98" s="237" t="s">
        <v>265</v>
      </c>
      <c r="F98" s="238">
        <v>605.20000000000005</v>
      </c>
    </row>
    <row r="99" spans="1:6" ht="38.4" customHeight="1">
      <c r="A99" s="234" t="s">
        <v>273</v>
      </c>
      <c r="B99" s="235">
        <v>1</v>
      </c>
      <c r="C99" s="235">
        <v>13</v>
      </c>
      <c r="D99" s="236" t="s">
        <v>335</v>
      </c>
      <c r="E99" s="237" t="s">
        <v>274</v>
      </c>
      <c r="F99" s="238">
        <v>554.20000000000005</v>
      </c>
    </row>
    <row r="100" spans="1:6" ht="12.6" customHeight="1">
      <c r="A100" s="234" t="s">
        <v>282</v>
      </c>
      <c r="B100" s="235">
        <v>1</v>
      </c>
      <c r="C100" s="235">
        <v>13</v>
      </c>
      <c r="D100" s="236" t="s">
        <v>335</v>
      </c>
      <c r="E100" s="237" t="s">
        <v>283</v>
      </c>
      <c r="F100" s="238">
        <v>51</v>
      </c>
    </row>
    <row r="101" spans="1:6" ht="55.2">
      <c r="A101" s="234" t="s">
        <v>336</v>
      </c>
      <c r="B101" s="235">
        <v>1</v>
      </c>
      <c r="C101" s="235">
        <v>13</v>
      </c>
      <c r="D101" s="236" t="s">
        <v>337</v>
      </c>
      <c r="E101" s="237" t="s">
        <v>265</v>
      </c>
      <c r="F101" s="238">
        <v>0.7</v>
      </c>
    </row>
    <row r="102" spans="1:6" ht="12.6" customHeight="1">
      <c r="A102" s="234" t="s">
        <v>282</v>
      </c>
      <c r="B102" s="235">
        <v>1</v>
      </c>
      <c r="C102" s="235">
        <v>13</v>
      </c>
      <c r="D102" s="236" t="s">
        <v>337</v>
      </c>
      <c r="E102" s="237" t="s">
        <v>283</v>
      </c>
      <c r="F102" s="238">
        <v>0.7</v>
      </c>
    </row>
    <row r="103" spans="1:6">
      <c r="A103" s="234" t="s">
        <v>278</v>
      </c>
      <c r="B103" s="235">
        <v>1</v>
      </c>
      <c r="C103" s="235">
        <v>13</v>
      </c>
      <c r="D103" s="236" t="s">
        <v>279</v>
      </c>
      <c r="E103" s="237" t="s">
        <v>265</v>
      </c>
      <c r="F103" s="238">
        <v>1968.3</v>
      </c>
    </row>
    <row r="104" spans="1:6" ht="13.95" customHeight="1">
      <c r="A104" s="234" t="s">
        <v>271</v>
      </c>
      <c r="B104" s="235">
        <v>1</v>
      </c>
      <c r="C104" s="235">
        <v>13</v>
      </c>
      <c r="D104" s="236" t="s">
        <v>280</v>
      </c>
      <c r="E104" s="237" t="s">
        <v>265</v>
      </c>
      <c r="F104" s="238">
        <v>427</v>
      </c>
    </row>
    <row r="105" spans="1:6" ht="38.4" customHeight="1">
      <c r="A105" s="234" t="s">
        <v>273</v>
      </c>
      <c r="B105" s="235">
        <v>1</v>
      </c>
      <c r="C105" s="235">
        <v>13</v>
      </c>
      <c r="D105" s="236" t="s">
        <v>280</v>
      </c>
      <c r="E105" s="237" t="s">
        <v>274</v>
      </c>
      <c r="F105" s="238">
        <v>427</v>
      </c>
    </row>
    <row r="106" spans="1:6">
      <c r="A106" s="234" t="s">
        <v>275</v>
      </c>
      <c r="B106" s="235">
        <v>1</v>
      </c>
      <c r="C106" s="235">
        <v>13</v>
      </c>
      <c r="D106" s="236" t="s">
        <v>281</v>
      </c>
      <c r="E106" s="237" t="s">
        <v>265</v>
      </c>
      <c r="F106" s="238">
        <v>1541.3</v>
      </c>
    </row>
    <row r="107" spans="1:6" ht="38.4" customHeight="1">
      <c r="A107" s="234" t="s">
        <v>273</v>
      </c>
      <c r="B107" s="235">
        <v>1</v>
      </c>
      <c r="C107" s="235">
        <v>13</v>
      </c>
      <c r="D107" s="236" t="s">
        <v>281</v>
      </c>
      <c r="E107" s="237" t="s">
        <v>274</v>
      </c>
      <c r="F107" s="238">
        <v>1510.7</v>
      </c>
    </row>
    <row r="108" spans="1:6" ht="12.6" customHeight="1">
      <c r="A108" s="234" t="s">
        <v>282</v>
      </c>
      <c r="B108" s="235">
        <v>1</v>
      </c>
      <c r="C108" s="235">
        <v>13</v>
      </c>
      <c r="D108" s="236" t="s">
        <v>281</v>
      </c>
      <c r="E108" s="237" t="s">
        <v>283</v>
      </c>
      <c r="F108" s="238">
        <v>28.9</v>
      </c>
    </row>
    <row r="109" spans="1:6">
      <c r="A109" s="234" t="s">
        <v>284</v>
      </c>
      <c r="B109" s="235">
        <v>1</v>
      </c>
      <c r="C109" s="235">
        <v>13</v>
      </c>
      <c r="D109" s="236" t="s">
        <v>281</v>
      </c>
      <c r="E109" s="237" t="s">
        <v>285</v>
      </c>
      <c r="F109" s="238">
        <v>1.7</v>
      </c>
    </row>
    <row r="110" spans="1:6">
      <c r="A110" s="234" t="s">
        <v>338</v>
      </c>
      <c r="B110" s="235">
        <v>1</v>
      </c>
      <c r="C110" s="235">
        <v>13</v>
      </c>
      <c r="D110" s="236" t="s">
        <v>339</v>
      </c>
      <c r="E110" s="237" t="s">
        <v>265</v>
      </c>
      <c r="F110" s="238">
        <v>1392.2</v>
      </c>
    </row>
    <row r="111" spans="1:6">
      <c r="A111" s="234" t="s">
        <v>340</v>
      </c>
      <c r="B111" s="235">
        <v>1</v>
      </c>
      <c r="C111" s="235">
        <v>13</v>
      </c>
      <c r="D111" s="236" t="s">
        <v>341</v>
      </c>
      <c r="E111" s="237" t="s">
        <v>265</v>
      </c>
      <c r="F111" s="238">
        <v>1392.2</v>
      </c>
    </row>
    <row r="112" spans="1:6" ht="27.6">
      <c r="A112" s="234" t="s">
        <v>342</v>
      </c>
      <c r="B112" s="235">
        <v>1</v>
      </c>
      <c r="C112" s="235">
        <v>13</v>
      </c>
      <c r="D112" s="236" t="s">
        <v>343</v>
      </c>
      <c r="E112" s="237" t="s">
        <v>265</v>
      </c>
      <c r="F112" s="238">
        <v>462.7</v>
      </c>
    </row>
    <row r="113" spans="1:6" ht="12.6" customHeight="1">
      <c r="A113" s="234" t="s">
        <v>282</v>
      </c>
      <c r="B113" s="235">
        <v>1</v>
      </c>
      <c r="C113" s="235">
        <v>13</v>
      </c>
      <c r="D113" s="236" t="s">
        <v>343</v>
      </c>
      <c r="E113" s="237" t="s">
        <v>283</v>
      </c>
      <c r="F113" s="238">
        <v>246</v>
      </c>
    </row>
    <row r="114" spans="1:6">
      <c r="A114" s="234" t="s">
        <v>284</v>
      </c>
      <c r="B114" s="235">
        <v>1</v>
      </c>
      <c r="C114" s="235">
        <v>13</v>
      </c>
      <c r="D114" s="236" t="s">
        <v>343</v>
      </c>
      <c r="E114" s="237" t="s">
        <v>285</v>
      </c>
      <c r="F114" s="238">
        <v>216.7</v>
      </c>
    </row>
    <row r="115" spans="1:6" ht="55.2">
      <c r="A115" s="234" t="s">
        <v>344</v>
      </c>
      <c r="B115" s="235">
        <v>1</v>
      </c>
      <c r="C115" s="235">
        <v>13</v>
      </c>
      <c r="D115" s="236" t="s">
        <v>345</v>
      </c>
      <c r="E115" s="237" t="s">
        <v>265</v>
      </c>
      <c r="F115" s="238">
        <v>926.5</v>
      </c>
    </row>
    <row r="116" spans="1:6">
      <c r="A116" s="234" t="s">
        <v>346</v>
      </c>
      <c r="B116" s="235">
        <v>1</v>
      </c>
      <c r="C116" s="235">
        <v>13</v>
      </c>
      <c r="D116" s="236" t="s">
        <v>345</v>
      </c>
      <c r="E116" s="237" t="s">
        <v>347</v>
      </c>
      <c r="F116" s="238">
        <v>926.5</v>
      </c>
    </row>
    <row r="117" spans="1:6" ht="27.6">
      <c r="A117" s="234" t="s">
        <v>348</v>
      </c>
      <c r="B117" s="235">
        <v>1</v>
      </c>
      <c r="C117" s="235">
        <v>13</v>
      </c>
      <c r="D117" s="236" t="s">
        <v>349</v>
      </c>
      <c r="E117" s="237" t="s">
        <v>265</v>
      </c>
      <c r="F117" s="238">
        <v>3</v>
      </c>
    </row>
    <row r="118" spans="1:6">
      <c r="A118" s="234" t="s">
        <v>346</v>
      </c>
      <c r="B118" s="235">
        <v>1</v>
      </c>
      <c r="C118" s="235">
        <v>13</v>
      </c>
      <c r="D118" s="236" t="s">
        <v>349</v>
      </c>
      <c r="E118" s="237" t="s">
        <v>347</v>
      </c>
      <c r="F118" s="238">
        <v>3</v>
      </c>
    </row>
    <row r="119" spans="1:6">
      <c r="A119" s="234" t="s">
        <v>350</v>
      </c>
      <c r="B119" s="235">
        <v>1</v>
      </c>
      <c r="C119" s="235">
        <v>13</v>
      </c>
      <c r="D119" s="236" t="s">
        <v>351</v>
      </c>
      <c r="E119" s="237" t="s">
        <v>265</v>
      </c>
      <c r="F119" s="238">
        <v>12115.7</v>
      </c>
    </row>
    <row r="120" spans="1:6" ht="27.6">
      <c r="A120" s="234" t="s">
        <v>352</v>
      </c>
      <c r="B120" s="235">
        <v>1</v>
      </c>
      <c r="C120" s="235">
        <v>13</v>
      </c>
      <c r="D120" s="236" t="s">
        <v>353</v>
      </c>
      <c r="E120" s="237" t="s">
        <v>265</v>
      </c>
      <c r="F120" s="238">
        <v>7615.7</v>
      </c>
    </row>
    <row r="121" spans="1:6" ht="38.4" customHeight="1">
      <c r="A121" s="234" t="s">
        <v>273</v>
      </c>
      <c r="B121" s="235">
        <v>1</v>
      </c>
      <c r="C121" s="235">
        <v>13</v>
      </c>
      <c r="D121" s="236" t="s">
        <v>353</v>
      </c>
      <c r="E121" s="237" t="s">
        <v>274</v>
      </c>
      <c r="F121" s="238">
        <v>6800.2</v>
      </c>
    </row>
    <row r="122" spans="1:6" ht="12.6" customHeight="1">
      <c r="A122" s="234" t="s">
        <v>282</v>
      </c>
      <c r="B122" s="235">
        <v>1</v>
      </c>
      <c r="C122" s="235">
        <v>13</v>
      </c>
      <c r="D122" s="236" t="s">
        <v>353</v>
      </c>
      <c r="E122" s="237" t="s">
        <v>283</v>
      </c>
      <c r="F122" s="238">
        <v>814.8</v>
      </c>
    </row>
    <row r="123" spans="1:6">
      <c r="A123" s="234" t="s">
        <v>284</v>
      </c>
      <c r="B123" s="235">
        <v>1</v>
      </c>
      <c r="C123" s="235">
        <v>13</v>
      </c>
      <c r="D123" s="236" t="s">
        <v>353</v>
      </c>
      <c r="E123" s="237" t="s">
        <v>285</v>
      </c>
      <c r="F123" s="238">
        <v>0.7</v>
      </c>
    </row>
    <row r="124" spans="1:6" ht="26.4" customHeight="1">
      <c r="A124" s="234" t="s">
        <v>191</v>
      </c>
      <c r="B124" s="235">
        <v>1</v>
      </c>
      <c r="C124" s="235">
        <v>13</v>
      </c>
      <c r="D124" s="236" t="s">
        <v>354</v>
      </c>
      <c r="E124" s="237" t="s">
        <v>265</v>
      </c>
      <c r="F124" s="238">
        <v>4500</v>
      </c>
    </row>
    <row r="125" spans="1:6" ht="38.4" customHeight="1">
      <c r="A125" s="234" t="s">
        <v>273</v>
      </c>
      <c r="B125" s="235">
        <v>1</v>
      </c>
      <c r="C125" s="235">
        <v>13</v>
      </c>
      <c r="D125" s="236" t="s">
        <v>354</v>
      </c>
      <c r="E125" s="237" t="s">
        <v>274</v>
      </c>
      <c r="F125" s="238">
        <v>4500</v>
      </c>
    </row>
    <row r="126" spans="1:6" ht="27.6">
      <c r="A126" s="234" t="s">
        <v>355</v>
      </c>
      <c r="B126" s="235">
        <v>1</v>
      </c>
      <c r="C126" s="235">
        <v>13</v>
      </c>
      <c r="D126" s="236" t="s">
        <v>356</v>
      </c>
      <c r="E126" s="237" t="s">
        <v>265</v>
      </c>
      <c r="F126" s="238">
        <v>10163.6</v>
      </c>
    </row>
    <row r="127" spans="1:6">
      <c r="A127" s="234" t="s">
        <v>357</v>
      </c>
      <c r="B127" s="235">
        <v>1</v>
      </c>
      <c r="C127" s="235">
        <v>13</v>
      </c>
      <c r="D127" s="236" t="s">
        <v>358</v>
      </c>
      <c r="E127" s="237" t="s">
        <v>265</v>
      </c>
      <c r="F127" s="238">
        <v>546.4</v>
      </c>
    </row>
    <row r="128" spans="1:6" ht="27.6">
      <c r="A128" s="234" t="s">
        <v>359</v>
      </c>
      <c r="B128" s="235">
        <v>1</v>
      </c>
      <c r="C128" s="235">
        <v>13</v>
      </c>
      <c r="D128" s="236" t="s">
        <v>358</v>
      </c>
      <c r="E128" s="237" t="s">
        <v>360</v>
      </c>
      <c r="F128" s="238">
        <v>546.4</v>
      </c>
    </row>
    <row r="129" spans="1:6">
      <c r="A129" s="234" t="s">
        <v>361</v>
      </c>
      <c r="B129" s="235">
        <v>1</v>
      </c>
      <c r="C129" s="235">
        <v>13</v>
      </c>
      <c r="D129" s="236" t="s">
        <v>362</v>
      </c>
      <c r="E129" s="237" t="s">
        <v>265</v>
      </c>
      <c r="F129" s="238">
        <v>9617.2000000000007</v>
      </c>
    </row>
    <row r="130" spans="1:6" ht="27.6">
      <c r="A130" s="234" t="s">
        <v>359</v>
      </c>
      <c r="B130" s="235">
        <v>1</v>
      </c>
      <c r="C130" s="235">
        <v>13</v>
      </c>
      <c r="D130" s="236" t="s">
        <v>362</v>
      </c>
      <c r="E130" s="237" t="s">
        <v>360</v>
      </c>
      <c r="F130" s="238">
        <v>9617.2000000000007</v>
      </c>
    </row>
    <row r="131" spans="1:6" ht="41.4">
      <c r="A131" s="234" t="s">
        <v>307</v>
      </c>
      <c r="B131" s="235">
        <v>1</v>
      </c>
      <c r="C131" s="235">
        <v>13</v>
      </c>
      <c r="D131" s="236" t="s">
        <v>308</v>
      </c>
      <c r="E131" s="237" t="s">
        <v>265</v>
      </c>
      <c r="F131" s="238">
        <v>10.1</v>
      </c>
    </row>
    <row r="132" spans="1:6" ht="55.2">
      <c r="A132" s="234" t="s">
        <v>309</v>
      </c>
      <c r="B132" s="235">
        <v>1</v>
      </c>
      <c r="C132" s="235">
        <v>13</v>
      </c>
      <c r="D132" s="236" t="s">
        <v>310</v>
      </c>
      <c r="E132" s="237" t="s">
        <v>265</v>
      </c>
      <c r="F132" s="238">
        <v>10.1</v>
      </c>
    </row>
    <row r="133" spans="1:6" ht="14.4" customHeight="1">
      <c r="A133" s="234" t="s">
        <v>295</v>
      </c>
      <c r="B133" s="235">
        <v>1</v>
      </c>
      <c r="C133" s="235">
        <v>13</v>
      </c>
      <c r="D133" s="236" t="s">
        <v>311</v>
      </c>
      <c r="E133" s="237" t="s">
        <v>265</v>
      </c>
      <c r="F133" s="238">
        <v>10.1</v>
      </c>
    </row>
    <row r="134" spans="1:6" ht="12.6" customHeight="1">
      <c r="A134" s="234" t="s">
        <v>282</v>
      </c>
      <c r="B134" s="235">
        <v>1</v>
      </c>
      <c r="C134" s="235">
        <v>13</v>
      </c>
      <c r="D134" s="236" t="s">
        <v>311</v>
      </c>
      <c r="E134" s="237" t="s">
        <v>283</v>
      </c>
      <c r="F134" s="238">
        <v>10.1</v>
      </c>
    </row>
    <row r="135" spans="1:6" ht="41.4">
      <c r="A135" s="234" t="s">
        <v>363</v>
      </c>
      <c r="B135" s="235">
        <v>1</v>
      </c>
      <c r="C135" s="235">
        <v>13</v>
      </c>
      <c r="D135" s="236" t="s">
        <v>364</v>
      </c>
      <c r="E135" s="237" t="s">
        <v>265</v>
      </c>
      <c r="F135" s="238">
        <v>21</v>
      </c>
    </row>
    <row r="136" spans="1:6" ht="27.6">
      <c r="A136" s="234" t="s">
        <v>365</v>
      </c>
      <c r="B136" s="235">
        <v>1</v>
      </c>
      <c r="C136" s="235">
        <v>13</v>
      </c>
      <c r="D136" s="236" t="s">
        <v>366</v>
      </c>
      <c r="E136" s="237" t="s">
        <v>265</v>
      </c>
      <c r="F136" s="238">
        <v>21</v>
      </c>
    </row>
    <row r="137" spans="1:6">
      <c r="A137" s="234" t="s">
        <v>367</v>
      </c>
      <c r="B137" s="235">
        <v>1</v>
      </c>
      <c r="C137" s="235">
        <v>13</v>
      </c>
      <c r="D137" s="236" t="s">
        <v>368</v>
      </c>
      <c r="E137" s="237" t="s">
        <v>265</v>
      </c>
      <c r="F137" s="238">
        <v>21</v>
      </c>
    </row>
    <row r="138" spans="1:6" ht="12.6" customHeight="1">
      <c r="A138" s="234" t="s">
        <v>282</v>
      </c>
      <c r="B138" s="235">
        <v>1</v>
      </c>
      <c r="C138" s="235">
        <v>13</v>
      </c>
      <c r="D138" s="236" t="s">
        <v>368</v>
      </c>
      <c r="E138" s="237" t="s">
        <v>283</v>
      </c>
      <c r="F138" s="238">
        <v>21</v>
      </c>
    </row>
    <row r="139" spans="1:6" ht="41.4">
      <c r="A139" s="234" t="s">
        <v>369</v>
      </c>
      <c r="B139" s="235">
        <v>1</v>
      </c>
      <c r="C139" s="235">
        <v>13</v>
      </c>
      <c r="D139" s="236" t="s">
        <v>370</v>
      </c>
      <c r="E139" s="237" t="s">
        <v>265</v>
      </c>
      <c r="F139" s="238">
        <v>1150</v>
      </c>
    </row>
    <row r="140" spans="1:6" ht="27.6">
      <c r="A140" s="234" t="s">
        <v>371</v>
      </c>
      <c r="B140" s="235">
        <v>1</v>
      </c>
      <c r="C140" s="235">
        <v>13</v>
      </c>
      <c r="D140" s="236" t="s">
        <v>372</v>
      </c>
      <c r="E140" s="237" t="s">
        <v>265</v>
      </c>
      <c r="F140" s="238">
        <v>1150</v>
      </c>
    </row>
    <row r="141" spans="1:6" ht="27.6">
      <c r="A141" s="234" t="s">
        <v>373</v>
      </c>
      <c r="B141" s="235">
        <v>1</v>
      </c>
      <c r="C141" s="235">
        <v>13</v>
      </c>
      <c r="D141" s="236" t="s">
        <v>374</v>
      </c>
      <c r="E141" s="237" t="s">
        <v>265</v>
      </c>
      <c r="F141" s="238">
        <v>1150</v>
      </c>
    </row>
    <row r="142" spans="1:6" ht="12.6" customHeight="1">
      <c r="A142" s="234" t="s">
        <v>282</v>
      </c>
      <c r="B142" s="235">
        <v>1</v>
      </c>
      <c r="C142" s="235">
        <v>13</v>
      </c>
      <c r="D142" s="236" t="s">
        <v>374</v>
      </c>
      <c r="E142" s="237" t="s">
        <v>283</v>
      </c>
      <c r="F142" s="238">
        <v>1150</v>
      </c>
    </row>
    <row r="143" spans="1:6" ht="41.4">
      <c r="A143" s="234" t="s">
        <v>375</v>
      </c>
      <c r="B143" s="235">
        <v>1</v>
      </c>
      <c r="C143" s="235">
        <v>13</v>
      </c>
      <c r="D143" s="236" t="s">
        <v>376</v>
      </c>
      <c r="E143" s="237" t="s">
        <v>265</v>
      </c>
      <c r="F143" s="238">
        <v>40</v>
      </c>
    </row>
    <row r="144" spans="1:6" ht="41.4">
      <c r="A144" s="234" t="s">
        <v>377</v>
      </c>
      <c r="B144" s="235">
        <v>1</v>
      </c>
      <c r="C144" s="235">
        <v>13</v>
      </c>
      <c r="D144" s="236" t="s">
        <v>378</v>
      </c>
      <c r="E144" s="237" t="s">
        <v>265</v>
      </c>
      <c r="F144" s="238">
        <v>35</v>
      </c>
    </row>
    <row r="145" spans="1:6" ht="16.2" customHeight="1">
      <c r="A145" s="234" t="s">
        <v>295</v>
      </c>
      <c r="B145" s="235">
        <v>1</v>
      </c>
      <c r="C145" s="235">
        <v>13</v>
      </c>
      <c r="D145" s="236" t="s">
        <v>379</v>
      </c>
      <c r="E145" s="237" t="s">
        <v>265</v>
      </c>
      <c r="F145" s="238">
        <v>35</v>
      </c>
    </row>
    <row r="146" spans="1:6" ht="12.6" customHeight="1">
      <c r="A146" s="234" t="s">
        <v>282</v>
      </c>
      <c r="B146" s="235">
        <v>1</v>
      </c>
      <c r="C146" s="235">
        <v>13</v>
      </c>
      <c r="D146" s="236" t="s">
        <v>379</v>
      </c>
      <c r="E146" s="237" t="s">
        <v>283</v>
      </c>
      <c r="F146" s="238">
        <v>35</v>
      </c>
    </row>
    <row r="147" spans="1:6" ht="41.4">
      <c r="A147" s="234" t="s">
        <v>380</v>
      </c>
      <c r="B147" s="235">
        <v>1</v>
      </c>
      <c r="C147" s="235">
        <v>13</v>
      </c>
      <c r="D147" s="236" t="s">
        <v>381</v>
      </c>
      <c r="E147" s="237" t="s">
        <v>265</v>
      </c>
      <c r="F147" s="238">
        <v>5</v>
      </c>
    </row>
    <row r="148" spans="1:6" ht="16.95" customHeight="1">
      <c r="A148" s="234" t="s">
        <v>295</v>
      </c>
      <c r="B148" s="235">
        <v>1</v>
      </c>
      <c r="C148" s="235">
        <v>13</v>
      </c>
      <c r="D148" s="236" t="s">
        <v>382</v>
      </c>
      <c r="E148" s="237" t="s">
        <v>265</v>
      </c>
      <c r="F148" s="238">
        <v>5</v>
      </c>
    </row>
    <row r="149" spans="1:6" ht="12.6" customHeight="1">
      <c r="A149" s="234" t="s">
        <v>282</v>
      </c>
      <c r="B149" s="235">
        <v>1</v>
      </c>
      <c r="C149" s="235">
        <v>13</v>
      </c>
      <c r="D149" s="236" t="s">
        <v>382</v>
      </c>
      <c r="E149" s="237" t="s">
        <v>283</v>
      </c>
      <c r="F149" s="238">
        <v>5</v>
      </c>
    </row>
    <row r="150" spans="1:6" ht="28.95" customHeight="1">
      <c r="A150" s="234" t="s">
        <v>383</v>
      </c>
      <c r="B150" s="235">
        <v>1</v>
      </c>
      <c r="C150" s="235">
        <v>13</v>
      </c>
      <c r="D150" s="236" t="s">
        <v>384</v>
      </c>
      <c r="E150" s="237" t="s">
        <v>265</v>
      </c>
      <c r="F150" s="238">
        <v>15</v>
      </c>
    </row>
    <row r="151" spans="1:6" ht="27.6">
      <c r="A151" s="234" t="s">
        <v>385</v>
      </c>
      <c r="B151" s="235">
        <v>1</v>
      </c>
      <c r="C151" s="235">
        <v>13</v>
      </c>
      <c r="D151" s="236" t="s">
        <v>386</v>
      </c>
      <c r="E151" s="237" t="s">
        <v>265</v>
      </c>
      <c r="F151" s="238">
        <v>15</v>
      </c>
    </row>
    <row r="152" spans="1:6" ht="16.2" customHeight="1">
      <c r="A152" s="234" t="s">
        <v>295</v>
      </c>
      <c r="B152" s="235">
        <v>1</v>
      </c>
      <c r="C152" s="235">
        <v>13</v>
      </c>
      <c r="D152" s="236" t="s">
        <v>387</v>
      </c>
      <c r="E152" s="237" t="s">
        <v>265</v>
      </c>
      <c r="F152" s="238">
        <v>15</v>
      </c>
    </row>
    <row r="153" spans="1:6" ht="12.6" customHeight="1">
      <c r="A153" s="234" t="s">
        <v>282</v>
      </c>
      <c r="B153" s="235">
        <v>1</v>
      </c>
      <c r="C153" s="235">
        <v>13</v>
      </c>
      <c r="D153" s="236" t="s">
        <v>387</v>
      </c>
      <c r="E153" s="237" t="s">
        <v>283</v>
      </c>
      <c r="F153" s="238">
        <v>15</v>
      </c>
    </row>
    <row r="154" spans="1:6" s="233" customFormat="1">
      <c r="A154" s="228" t="s">
        <v>388</v>
      </c>
      <c r="B154" s="229">
        <v>4</v>
      </c>
      <c r="C154" s="229">
        <v>0</v>
      </c>
      <c r="D154" s="230" t="s">
        <v>265</v>
      </c>
      <c r="E154" s="231" t="s">
        <v>265</v>
      </c>
      <c r="F154" s="232">
        <v>91638.3</v>
      </c>
    </row>
    <row r="155" spans="1:6">
      <c r="A155" s="234" t="s">
        <v>389</v>
      </c>
      <c r="B155" s="235">
        <v>4</v>
      </c>
      <c r="C155" s="235">
        <v>5</v>
      </c>
      <c r="D155" s="236" t="s">
        <v>265</v>
      </c>
      <c r="E155" s="237" t="s">
        <v>265</v>
      </c>
      <c r="F155" s="238">
        <v>1070.7</v>
      </c>
    </row>
    <row r="156" spans="1:6" ht="27.6">
      <c r="A156" s="234" t="s">
        <v>267</v>
      </c>
      <c r="B156" s="235">
        <v>4</v>
      </c>
      <c r="C156" s="235">
        <v>5</v>
      </c>
      <c r="D156" s="236" t="s">
        <v>268</v>
      </c>
      <c r="E156" s="237" t="s">
        <v>265</v>
      </c>
      <c r="F156" s="238">
        <v>1070.7</v>
      </c>
    </row>
    <row r="157" spans="1:6">
      <c r="A157" s="234" t="s">
        <v>326</v>
      </c>
      <c r="B157" s="235">
        <v>4</v>
      </c>
      <c r="C157" s="235">
        <v>5</v>
      </c>
      <c r="D157" s="236" t="s">
        <v>327</v>
      </c>
      <c r="E157" s="237" t="s">
        <v>265</v>
      </c>
      <c r="F157" s="238">
        <v>1070.7</v>
      </c>
    </row>
    <row r="158" spans="1:6" ht="41.4">
      <c r="A158" s="234" t="s">
        <v>390</v>
      </c>
      <c r="B158" s="235">
        <v>4</v>
      </c>
      <c r="C158" s="235">
        <v>5</v>
      </c>
      <c r="D158" s="236" t="s">
        <v>391</v>
      </c>
      <c r="E158" s="237" t="s">
        <v>265</v>
      </c>
      <c r="F158" s="238">
        <v>1070.7</v>
      </c>
    </row>
    <row r="159" spans="1:6" ht="12.6" customHeight="1">
      <c r="A159" s="234" t="s">
        <v>282</v>
      </c>
      <c r="B159" s="235">
        <v>4</v>
      </c>
      <c r="C159" s="235">
        <v>5</v>
      </c>
      <c r="D159" s="236" t="s">
        <v>391</v>
      </c>
      <c r="E159" s="237" t="s">
        <v>283</v>
      </c>
      <c r="F159" s="238">
        <v>1070.7</v>
      </c>
    </row>
    <row r="160" spans="1:6">
      <c r="A160" s="234" t="s">
        <v>392</v>
      </c>
      <c r="B160" s="235">
        <v>4</v>
      </c>
      <c r="C160" s="235">
        <v>9</v>
      </c>
      <c r="D160" s="236" t="s">
        <v>265</v>
      </c>
      <c r="E160" s="237" t="s">
        <v>265</v>
      </c>
      <c r="F160" s="238">
        <v>90457.600000000006</v>
      </c>
    </row>
    <row r="161" spans="1:6" ht="41.4">
      <c r="A161" s="234" t="s">
        <v>393</v>
      </c>
      <c r="B161" s="235">
        <v>4</v>
      </c>
      <c r="C161" s="235">
        <v>9</v>
      </c>
      <c r="D161" s="236" t="s">
        <v>394</v>
      </c>
      <c r="E161" s="237" t="s">
        <v>265</v>
      </c>
      <c r="F161" s="238">
        <v>90457.600000000006</v>
      </c>
    </row>
    <row r="162" spans="1:6" ht="69">
      <c r="A162" s="234" t="s">
        <v>776</v>
      </c>
      <c r="B162" s="235">
        <v>4</v>
      </c>
      <c r="C162" s="235">
        <v>9</v>
      </c>
      <c r="D162" s="236" t="s">
        <v>777</v>
      </c>
      <c r="E162" s="237" t="s">
        <v>265</v>
      </c>
      <c r="F162" s="238">
        <v>90457.600000000006</v>
      </c>
    </row>
    <row r="163" spans="1:6" ht="41.4">
      <c r="A163" s="234" t="s">
        <v>781</v>
      </c>
      <c r="B163" s="235">
        <v>4</v>
      </c>
      <c r="C163" s="235">
        <v>9</v>
      </c>
      <c r="D163" s="236" t="s">
        <v>778</v>
      </c>
      <c r="E163" s="237" t="s">
        <v>265</v>
      </c>
      <c r="F163" s="238">
        <v>29904.400000000001</v>
      </c>
    </row>
    <row r="164" spans="1:6" ht="27.6">
      <c r="A164" s="234" t="s">
        <v>398</v>
      </c>
      <c r="B164" s="235">
        <v>4</v>
      </c>
      <c r="C164" s="235">
        <v>9</v>
      </c>
      <c r="D164" s="236" t="s">
        <v>778</v>
      </c>
      <c r="E164" s="237" t="s">
        <v>399</v>
      </c>
      <c r="F164" s="238">
        <v>29904.400000000001</v>
      </c>
    </row>
    <row r="165" spans="1:6" ht="96.6">
      <c r="A165" s="234" t="s">
        <v>397</v>
      </c>
      <c r="B165" s="235">
        <v>4</v>
      </c>
      <c r="C165" s="235">
        <v>9</v>
      </c>
      <c r="D165" s="236" t="s">
        <v>779</v>
      </c>
      <c r="E165" s="237" t="s">
        <v>265</v>
      </c>
      <c r="F165" s="238">
        <v>4523.1000000000004</v>
      </c>
    </row>
    <row r="166" spans="1:6" ht="27.6">
      <c r="A166" s="234" t="s">
        <v>398</v>
      </c>
      <c r="B166" s="235">
        <v>4</v>
      </c>
      <c r="C166" s="235">
        <v>9</v>
      </c>
      <c r="D166" s="236" t="s">
        <v>779</v>
      </c>
      <c r="E166" s="237" t="s">
        <v>399</v>
      </c>
      <c r="F166" s="238">
        <v>4523.1000000000004</v>
      </c>
    </row>
    <row r="167" spans="1:6" ht="96.6">
      <c r="A167" s="234" t="s">
        <v>400</v>
      </c>
      <c r="B167" s="235">
        <v>4</v>
      </c>
      <c r="C167" s="235">
        <v>9</v>
      </c>
      <c r="D167" s="236" t="s">
        <v>780</v>
      </c>
      <c r="E167" s="237" t="s">
        <v>265</v>
      </c>
      <c r="F167" s="238">
        <v>56030.1</v>
      </c>
    </row>
    <row r="168" spans="1:6" ht="27.6">
      <c r="A168" s="234" t="s">
        <v>398</v>
      </c>
      <c r="B168" s="235">
        <v>4</v>
      </c>
      <c r="C168" s="235">
        <v>9</v>
      </c>
      <c r="D168" s="236" t="s">
        <v>780</v>
      </c>
      <c r="E168" s="237" t="s">
        <v>399</v>
      </c>
      <c r="F168" s="238">
        <v>56030.1</v>
      </c>
    </row>
    <row r="169" spans="1:6">
      <c r="A169" s="234" t="s">
        <v>401</v>
      </c>
      <c r="B169" s="235">
        <v>4</v>
      </c>
      <c r="C169" s="235">
        <v>12</v>
      </c>
      <c r="D169" s="236" t="s">
        <v>265</v>
      </c>
      <c r="E169" s="237" t="s">
        <v>265</v>
      </c>
      <c r="F169" s="238">
        <v>110</v>
      </c>
    </row>
    <row r="170" spans="1:6" ht="41.4">
      <c r="A170" s="234" t="s">
        <v>369</v>
      </c>
      <c r="B170" s="235">
        <v>4</v>
      </c>
      <c r="C170" s="235">
        <v>12</v>
      </c>
      <c r="D170" s="236" t="s">
        <v>370</v>
      </c>
      <c r="E170" s="237" t="s">
        <v>265</v>
      </c>
      <c r="F170" s="238">
        <v>65</v>
      </c>
    </row>
    <row r="171" spans="1:6" ht="27.6">
      <c r="A171" s="234" t="s">
        <v>371</v>
      </c>
      <c r="B171" s="235">
        <v>4</v>
      </c>
      <c r="C171" s="235">
        <v>12</v>
      </c>
      <c r="D171" s="236" t="s">
        <v>372</v>
      </c>
      <c r="E171" s="237" t="s">
        <v>265</v>
      </c>
      <c r="F171" s="238">
        <v>65</v>
      </c>
    </row>
    <row r="172" spans="1:6" ht="27.6">
      <c r="A172" s="234" t="s">
        <v>373</v>
      </c>
      <c r="B172" s="235">
        <v>4</v>
      </c>
      <c r="C172" s="235">
        <v>12</v>
      </c>
      <c r="D172" s="236" t="s">
        <v>374</v>
      </c>
      <c r="E172" s="237" t="s">
        <v>265</v>
      </c>
      <c r="F172" s="238">
        <v>65</v>
      </c>
    </row>
    <row r="173" spans="1:6" ht="12.6" customHeight="1">
      <c r="A173" s="234" t="s">
        <v>282</v>
      </c>
      <c r="B173" s="235">
        <v>4</v>
      </c>
      <c r="C173" s="235">
        <v>12</v>
      </c>
      <c r="D173" s="236" t="s">
        <v>374</v>
      </c>
      <c r="E173" s="237" t="s">
        <v>283</v>
      </c>
      <c r="F173" s="238">
        <v>65</v>
      </c>
    </row>
    <row r="174" spans="1:6" ht="27.6">
      <c r="A174" s="234" t="s">
        <v>402</v>
      </c>
      <c r="B174" s="235">
        <v>4</v>
      </c>
      <c r="C174" s="235">
        <v>12</v>
      </c>
      <c r="D174" s="236" t="s">
        <v>403</v>
      </c>
      <c r="E174" s="237" t="s">
        <v>265</v>
      </c>
      <c r="F174" s="238">
        <v>45</v>
      </c>
    </row>
    <row r="175" spans="1:6" ht="27.6">
      <c r="A175" s="234" t="s">
        <v>404</v>
      </c>
      <c r="B175" s="235">
        <v>4</v>
      </c>
      <c r="C175" s="235">
        <v>12</v>
      </c>
      <c r="D175" s="236" t="s">
        <v>405</v>
      </c>
      <c r="E175" s="237" t="s">
        <v>265</v>
      </c>
      <c r="F175" s="238">
        <v>45</v>
      </c>
    </row>
    <row r="176" spans="1:6" ht="41.4">
      <c r="A176" s="234" t="s">
        <v>406</v>
      </c>
      <c r="B176" s="235">
        <v>4</v>
      </c>
      <c r="C176" s="235">
        <v>12</v>
      </c>
      <c r="D176" s="236" t="s">
        <v>407</v>
      </c>
      <c r="E176" s="237" t="s">
        <v>265</v>
      </c>
      <c r="F176" s="238">
        <v>45</v>
      </c>
    </row>
    <row r="177" spans="1:6">
      <c r="A177" s="234" t="s">
        <v>284</v>
      </c>
      <c r="B177" s="235">
        <v>4</v>
      </c>
      <c r="C177" s="235">
        <v>12</v>
      </c>
      <c r="D177" s="236" t="s">
        <v>407</v>
      </c>
      <c r="E177" s="237" t="s">
        <v>285</v>
      </c>
      <c r="F177" s="238">
        <v>45</v>
      </c>
    </row>
    <row r="178" spans="1:6" s="233" customFormat="1">
      <c r="A178" s="228" t="s">
        <v>408</v>
      </c>
      <c r="B178" s="229">
        <v>5</v>
      </c>
      <c r="C178" s="229">
        <v>0</v>
      </c>
      <c r="D178" s="230" t="s">
        <v>265</v>
      </c>
      <c r="E178" s="231" t="s">
        <v>265</v>
      </c>
      <c r="F178" s="232">
        <v>3988.8</v>
      </c>
    </row>
    <row r="179" spans="1:6">
      <c r="A179" s="234" t="s">
        <v>409</v>
      </c>
      <c r="B179" s="235">
        <v>5</v>
      </c>
      <c r="C179" s="235">
        <v>1</v>
      </c>
      <c r="D179" s="236" t="s">
        <v>265</v>
      </c>
      <c r="E179" s="237" t="s">
        <v>265</v>
      </c>
      <c r="F179" s="238">
        <v>110.4</v>
      </c>
    </row>
    <row r="180" spans="1:6">
      <c r="A180" s="234" t="s">
        <v>410</v>
      </c>
      <c r="B180" s="235">
        <v>5</v>
      </c>
      <c r="C180" s="235">
        <v>1</v>
      </c>
      <c r="D180" s="236" t="s">
        <v>411</v>
      </c>
      <c r="E180" s="237" t="s">
        <v>265</v>
      </c>
      <c r="F180" s="238">
        <v>110.4</v>
      </c>
    </row>
    <row r="181" spans="1:6">
      <c r="A181" s="234" t="s">
        <v>412</v>
      </c>
      <c r="B181" s="235">
        <v>5</v>
      </c>
      <c r="C181" s="235">
        <v>1</v>
      </c>
      <c r="D181" s="236" t="s">
        <v>413</v>
      </c>
      <c r="E181" s="237" t="s">
        <v>265</v>
      </c>
      <c r="F181" s="238">
        <v>110.4</v>
      </c>
    </row>
    <row r="182" spans="1:6" ht="27.6">
      <c r="A182" s="234" t="s">
        <v>414</v>
      </c>
      <c r="B182" s="235">
        <v>5</v>
      </c>
      <c r="C182" s="235">
        <v>1</v>
      </c>
      <c r="D182" s="236" t="s">
        <v>415</v>
      </c>
      <c r="E182" s="237" t="s">
        <v>265</v>
      </c>
      <c r="F182" s="238">
        <v>110.4</v>
      </c>
    </row>
    <row r="183" spans="1:6" ht="12.6" customHeight="1">
      <c r="A183" s="234" t="s">
        <v>282</v>
      </c>
      <c r="B183" s="235">
        <v>5</v>
      </c>
      <c r="C183" s="235">
        <v>1</v>
      </c>
      <c r="D183" s="236" t="s">
        <v>415</v>
      </c>
      <c r="E183" s="237" t="s">
        <v>283</v>
      </c>
      <c r="F183" s="238">
        <v>110.4</v>
      </c>
    </row>
    <row r="184" spans="1:6">
      <c r="A184" s="234" t="s">
        <v>416</v>
      </c>
      <c r="B184" s="235">
        <v>5</v>
      </c>
      <c r="C184" s="235">
        <v>5</v>
      </c>
      <c r="D184" s="236" t="s">
        <v>265</v>
      </c>
      <c r="E184" s="237" t="s">
        <v>265</v>
      </c>
      <c r="F184" s="238">
        <v>3878.4</v>
      </c>
    </row>
    <row r="185" spans="1:6" ht="27.6">
      <c r="A185" s="234" t="s">
        <v>267</v>
      </c>
      <c r="B185" s="235">
        <v>5</v>
      </c>
      <c r="C185" s="235">
        <v>5</v>
      </c>
      <c r="D185" s="236" t="s">
        <v>268</v>
      </c>
      <c r="E185" s="237" t="s">
        <v>265</v>
      </c>
      <c r="F185" s="238">
        <v>3878.4</v>
      </c>
    </row>
    <row r="186" spans="1:6">
      <c r="A186" s="234" t="s">
        <v>278</v>
      </c>
      <c r="B186" s="235">
        <v>5</v>
      </c>
      <c r="C186" s="235">
        <v>5</v>
      </c>
      <c r="D186" s="236" t="s">
        <v>279</v>
      </c>
      <c r="E186" s="237" t="s">
        <v>265</v>
      </c>
      <c r="F186" s="238">
        <v>3878.4</v>
      </c>
    </row>
    <row r="187" spans="1:6" ht="13.95" customHeight="1">
      <c r="A187" s="234" t="s">
        <v>271</v>
      </c>
      <c r="B187" s="235">
        <v>5</v>
      </c>
      <c r="C187" s="235">
        <v>5</v>
      </c>
      <c r="D187" s="236" t="s">
        <v>280</v>
      </c>
      <c r="E187" s="237" t="s">
        <v>265</v>
      </c>
      <c r="F187" s="238">
        <v>925</v>
      </c>
    </row>
    <row r="188" spans="1:6" ht="38.4" customHeight="1">
      <c r="A188" s="234" t="s">
        <v>273</v>
      </c>
      <c r="B188" s="235">
        <v>5</v>
      </c>
      <c r="C188" s="235">
        <v>5</v>
      </c>
      <c r="D188" s="236" t="s">
        <v>280</v>
      </c>
      <c r="E188" s="237" t="s">
        <v>274</v>
      </c>
      <c r="F188" s="238">
        <v>925</v>
      </c>
    </row>
    <row r="189" spans="1:6">
      <c r="A189" s="234" t="s">
        <v>275</v>
      </c>
      <c r="B189" s="235">
        <v>5</v>
      </c>
      <c r="C189" s="235">
        <v>5</v>
      </c>
      <c r="D189" s="236" t="s">
        <v>281</v>
      </c>
      <c r="E189" s="237" t="s">
        <v>265</v>
      </c>
      <c r="F189" s="238">
        <v>2953.4</v>
      </c>
    </row>
    <row r="190" spans="1:6" ht="38.4" customHeight="1">
      <c r="A190" s="234" t="s">
        <v>273</v>
      </c>
      <c r="B190" s="235">
        <v>5</v>
      </c>
      <c r="C190" s="235">
        <v>5</v>
      </c>
      <c r="D190" s="236" t="s">
        <v>281</v>
      </c>
      <c r="E190" s="237" t="s">
        <v>274</v>
      </c>
      <c r="F190" s="238">
        <v>2906</v>
      </c>
    </row>
    <row r="191" spans="1:6" ht="12.6" customHeight="1">
      <c r="A191" s="234" t="s">
        <v>282</v>
      </c>
      <c r="B191" s="235">
        <v>5</v>
      </c>
      <c r="C191" s="235">
        <v>5</v>
      </c>
      <c r="D191" s="236" t="s">
        <v>281</v>
      </c>
      <c r="E191" s="237" t="s">
        <v>283</v>
      </c>
      <c r="F191" s="238">
        <v>47.2</v>
      </c>
    </row>
    <row r="192" spans="1:6">
      <c r="A192" s="234" t="s">
        <v>284</v>
      </c>
      <c r="B192" s="235">
        <v>5</v>
      </c>
      <c r="C192" s="235">
        <v>5</v>
      </c>
      <c r="D192" s="236" t="s">
        <v>281</v>
      </c>
      <c r="E192" s="237" t="s">
        <v>285</v>
      </c>
      <c r="F192" s="238">
        <v>0.2</v>
      </c>
    </row>
    <row r="193" spans="1:6" s="233" customFormat="1">
      <c r="A193" s="228" t="s">
        <v>417</v>
      </c>
      <c r="B193" s="229">
        <v>6</v>
      </c>
      <c r="C193" s="229">
        <v>0</v>
      </c>
      <c r="D193" s="230" t="s">
        <v>265</v>
      </c>
      <c r="E193" s="231" t="s">
        <v>265</v>
      </c>
      <c r="F193" s="232">
        <v>905.3</v>
      </c>
    </row>
    <row r="194" spans="1:6">
      <c r="A194" s="234" t="s">
        <v>418</v>
      </c>
      <c r="B194" s="235">
        <v>6</v>
      </c>
      <c r="C194" s="235">
        <v>5</v>
      </c>
      <c r="D194" s="236" t="s">
        <v>265</v>
      </c>
      <c r="E194" s="237" t="s">
        <v>265</v>
      </c>
      <c r="F194" s="238">
        <v>905.3</v>
      </c>
    </row>
    <row r="195" spans="1:6">
      <c r="A195" s="234" t="s">
        <v>419</v>
      </c>
      <c r="B195" s="235">
        <v>6</v>
      </c>
      <c r="C195" s="235">
        <v>5</v>
      </c>
      <c r="D195" s="236" t="s">
        <v>420</v>
      </c>
      <c r="E195" s="237" t="s">
        <v>265</v>
      </c>
      <c r="F195" s="238">
        <v>905.3</v>
      </c>
    </row>
    <row r="196" spans="1:6" ht="27.6">
      <c r="A196" s="234" t="s">
        <v>421</v>
      </c>
      <c r="B196" s="235">
        <v>6</v>
      </c>
      <c r="C196" s="235">
        <v>5</v>
      </c>
      <c r="D196" s="236" t="s">
        <v>422</v>
      </c>
      <c r="E196" s="237" t="s">
        <v>265</v>
      </c>
      <c r="F196" s="238">
        <v>905.3</v>
      </c>
    </row>
    <row r="197" spans="1:6" ht="12.6" customHeight="1">
      <c r="A197" s="234" t="s">
        <v>282</v>
      </c>
      <c r="B197" s="235">
        <v>6</v>
      </c>
      <c r="C197" s="235">
        <v>5</v>
      </c>
      <c r="D197" s="236" t="s">
        <v>422</v>
      </c>
      <c r="E197" s="237" t="s">
        <v>283</v>
      </c>
      <c r="F197" s="238">
        <v>905.3</v>
      </c>
    </row>
    <row r="198" spans="1:6" s="233" customFormat="1">
      <c r="A198" s="228" t="s">
        <v>423</v>
      </c>
      <c r="B198" s="229">
        <v>7</v>
      </c>
      <c r="C198" s="229">
        <v>0</v>
      </c>
      <c r="D198" s="230" t="s">
        <v>265</v>
      </c>
      <c r="E198" s="231" t="s">
        <v>265</v>
      </c>
      <c r="F198" s="232">
        <v>547936.30000000005</v>
      </c>
    </row>
    <row r="199" spans="1:6">
      <c r="A199" s="234" t="s">
        <v>424</v>
      </c>
      <c r="B199" s="235">
        <v>7</v>
      </c>
      <c r="C199" s="235">
        <v>1</v>
      </c>
      <c r="D199" s="236" t="s">
        <v>265</v>
      </c>
      <c r="E199" s="237" t="s">
        <v>265</v>
      </c>
      <c r="F199" s="238">
        <v>148856.29999999999</v>
      </c>
    </row>
    <row r="200" spans="1:6">
      <c r="A200" s="234" t="s">
        <v>425</v>
      </c>
      <c r="B200" s="235">
        <v>7</v>
      </c>
      <c r="C200" s="235">
        <v>1</v>
      </c>
      <c r="D200" s="236" t="s">
        <v>426</v>
      </c>
      <c r="E200" s="237" t="s">
        <v>265</v>
      </c>
      <c r="F200" s="238">
        <v>147762.79999999999</v>
      </c>
    </row>
    <row r="201" spans="1:6" ht="27.6">
      <c r="A201" s="234" t="s">
        <v>352</v>
      </c>
      <c r="B201" s="235">
        <v>7</v>
      </c>
      <c r="C201" s="235">
        <v>1</v>
      </c>
      <c r="D201" s="236" t="s">
        <v>427</v>
      </c>
      <c r="E201" s="237" t="s">
        <v>265</v>
      </c>
      <c r="F201" s="238">
        <v>31437.5</v>
      </c>
    </row>
    <row r="202" spans="1:6" ht="38.4" customHeight="1">
      <c r="A202" s="234" t="s">
        <v>273</v>
      </c>
      <c r="B202" s="235">
        <v>7</v>
      </c>
      <c r="C202" s="235">
        <v>1</v>
      </c>
      <c r="D202" s="236" t="s">
        <v>427</v>
      </c>
      <c r="E202" s="237" t="s">
        <v>274</v>
      </c>
      <c r="F202" s="238">
        <v>1.9</v>
      </c>
    </row>
    <row r="203" spans="1:6" ht="12.6" customHeight="1">
      <c r="A203" s="234" t="s">
        <v>282</v>
      </c>
      <c r="B203" s="235">
        <v>7</v>
      </c>
      <c r="C203" s="235">
        <v>1</v>
      </c>
      <c r="D203" s="236" t="s">
        <v>427</v>
      </c>
      <c r="E203" s="237" t="s">
        <v>283</v>
      </c>
      <c r="F203" s="238">
        <v>31253.200000000001</v>
      </c>
    </row>
    <row r="204" spans="1:6">
      <c r="A204" s="234" t="s">
        <v>284</v>
      </c>
      <c r="B204" s="235">
        <v>7</v>
      </c>
      <c r="C204" s="235">
        <v>1</v>
      </c>
      <c r="D204" s="236" t="s">
        <v>427</v>
      </c>
      <c r="E204" s="237" t="s">
        <v>285</v>
      </c>
      <c r="F204" s="238">
        <v>182.4</v>
      </c>
    </row>
    <row r="205" spans="1:6" ht="28.95" customHeight="1">
      <c r="A205" s="234" t="s">
        <v>191</v>
      </c>
      <c r="B205" s="235">
        <v>7</v>
      </c>
      <c r="C205" s="235">
        <v>1</v>
      </c>
      <c r="D205" s="236" t="s">
        <v>428</v>
      </c>
      <c r="E205" s="237" t="s">
        <v>265</v>
      </c>
      <c r="F205" s="238">
        <v>2000</v>
      </c>
    </row>
    <row r="206" spans="1:6" ht="12.6" customHeight="1">
      <c r="A206" s="234" t="s">
        <v>282</v>
      </c>
      <c r="B206" s="235">
        <v>7</v>
      </c>
      <c r="C206" s="235">
        <v>1</v>
      </c>
      <c r="D206" s="236" t="s">
        <v>428</v>
      </c>
      <c r="E206" s="237" t="s">
        <v>283</v>
      </c>
      <c r="F206" s="238">
        <v>2000</v>
      </c>
    </row>
    <row r="207" spans="1:6" ht="55.2">
      <c r="A207" s="234" t="s">
        <v>429</v>
      </c>
      <c r="B207" s="235">
        <v>7</v>
      </c>
      <c r="C207" s="235">
        <v>1</v>
      </c>
      <c r="D207" s="236" t="s">
        <v>430</v>
      </c>
      <c r="E207" s="237" t="s">
        <v>265</v>
      </c>
      <c r="F207" s="238">
        <v>114325.3</v>
      </c>
    </row>
    <row r="208" spans="1:6" ht="38.4" customHeight="1">
      <c r="A208" s="234" t="s">
        <v>273</v>
      </c>
      <c r="B208" s="235">
        <v>7</v>
      </c>
      <c r="C208" s="235">
        <v>1</v>
      </c>
      <c r="D208" s="236" t="s">
        <v>430</v>
      </c>
      <c r="E208" s="237" t="s">
        <v>274</v>
      </c>
      <c r="F208" s="238">
        <v>113516.8</v>
      </c>
    </row>
    <row r="209" spans="1:6" ht="12.6" customHeight="1">
      <c r="A209" s="234" t="s">
        <v>282</v>
      </c>
      <c r="B209" s="235">
        <v>7</v>
      </c>
      <c r="C209" s="235">
        <v>1</v>
      </c>
      <c r="D209" s="236" t="s">
        <v>430</v>
      </c>
      <c r="E209" s="237" t="s">
        <v>283</v>
      </c>
      <c r="F209" s="238">
        <v>808.5</v>
      </c>
    </row>
    <row r="210" spans="1:6" ht="27.6">
      <c r="A210" s="234" t="s">
        <v>431</v>
      </c>
      <c r="B210" s="235">
        <v>7</v>
      </c>
      <c r="C210" s="235">
        <v>1</v>
      </c>
      <c r="D210" s="236" t="s">
        <v>432</v>
      </c>
      <c r="E210" s="237" t="s">
        <v>265</v>
      </c>
      <c r="F210" s="238">
        <v>303</v>
      </c>
    </row>
    <row r="211" spans="1:6" ht="27.6" customHeight="1">
      <c r="A211" s="234" t="s">
        <v>433</v>
      </c>
      <c r="B211" s="235">
        <v>7</v>
      </c>
      <c r="C211" s="235">
        <v>1</v>
      </c>
      <c r="D211" s="236" t="s">
        <v>434</v>
      </c>
      <c r="E211" s="237" t="s">
        <v>265</v>
      </c>
      <c r="F211" s="238">
        <v>303</v>
      </c>
    </row>
    <row r="212" spans="1:6" ht="14.4" customHeight="1">
      <c r="A212" s="234" t="s">
        <v>295</v>
      </c>
      <c r="B212" s="235">
        <v>7</v>
      </c>
      <c r="C212" s="235">
        <v>1</v>
      </c>
      <c r="D212" s="236" t="s">
        <v>435</v>
      </c>
      <c r="E212" s="237" t="s">
        <v>265</v>
      </c>
      <c r="F212" s="238">
        <v>303</v>
      </c>
    </row>
    <row r="213" spans="1:6" ht="12.6" customHeight="1">
      <c r="A213" s="234" t="s">
        <v>282</v>
      </c>
      <c r="B213" s="235">
        <v>7</v>
      </c>
      <c r="C213" s="235">
        <v>1</v>
      </c>
      <c r="D213" s="236" t="s">
        <v>435</v>
      </c>
      <c r="E213" s="237" t="s">
        <v>283</v>
      </c>
      <c r="F213" s="238">
        <v>303</v>
      </c>
    </row>
    <row r="214" spans="1:6" ht="27.6">
      <c r="A214" s="234" t="s">
        <v>436</v>
      </c>
      <c r="B214" s="235">
        <v>7</v>
      </c>
      <c r="C214" s="235">
        <v>1</v>
      </c>
      <c r="D214" s="236" t="s">
        <v>437</v>
      </c>
      <c r="E214" s="237" t="s">
        <v>265</v>
      </c>
      <c r="F214" s="238">
        <v>184.1</v>
      </c>
    </row>
    <row r="215" spans="1:6">
      <c r="A215" s="234" t="s">
        <v>438</v>
      </c>
      <c r="B215" s="235">
        <v>7</v>
      </c>
      <c r="C215" s="235">
        <v>1</v>
      </c>
      <c r="D215" s="236" t="s">
        <v>439</v>
      </c>
      <c r="E215" s="237" t="s">
        <v>265</v>
      </c>
      <c r="F215" s="238">
        <v>28.9</v>
      </c>
    </row>
    <row r="216" spans="1:6" ht="15" customHeight="1">
      <c r="A216" s="234" t="s">
        <v>295</v>
      </c>
      <c r="B216" s="235">
        <v>7</v>
      </c>
      <c r="C216" s="235">
        <v>1</v>
      </c>
      <c r="D216" s="236" t="s">
        <v>440</v>
      </c>
      <c r="E216" s="237" t="s">
        <v>265</v>
      </c>
      <c r="F216" s="238">
        <v>28.9</v>
      </c>
    </row>
    <row r="217" spans="1:6" ht="12.6" customHeight="1">
      <c r="A217" s="234" t="s">
        <v>282</v>
      </c>
      <c r="B217" s="235">
        <v>7</v>
      </c>
      <c r="C217" s="235">
        <v>1</v>
      </c>
      <c r="D217" s="236" t="s">
        <v>440</v>
      </c>
      <c r="E217" s="237" t="s">
        <v>283</v>
      </c>
      <c r="F217" s="238">
        <v>28.9</v>
      </c>
    </row>
    <row r="218" spans="1:6" ht="27.6">
      <c r="A218" s="234" t="s">
        <v>441</v>
      </c>
      <c r="B218" s="235">
        <v>7</v>
      </c>
      <c r="C218" s="235">
        <v>1</v>
      </c>
      <c r="D218" s="236" t="s">
        <v>442</v>
      </c>
      <c r="E218" s="237" t="s">
        <v>265</v>
      </c>
      <c r="F218" s="238">
        <v>155.19999999999999</v>
      </c>
    </row>
    <row r="219" spans="1:6" ht="15" customHeight="1">
      <c r="A219" s="234" t="s">
        <v>295</v>
      </c>
      <c r="B219" s="235">
        <v>7</v>
      </c>
      <c r="C219" s="235">
        <v>1</v>
      </c>
      <c r="D219" s="236" t="s">
        <v>443</v>
      </c>
      <c r="E219" s="237" t="s">
        <v>265</v>
      </c>
      <c r="F219" s="238">
        <v>155.19999999999999</v>
      </c>
    </row>
    <row r="220" spans="1:6" ht="12.6" customHeight="1">
      <c r="A220" s="234" t="s">
        <v>282</v>
      </c>
      <c r="B220" s="235">
        <v>7</v>
      </c>
      <c r="C220" s="235">
        <v>1</v>
      </c>
      <c r="D220" s="236" t="s">
        <v>443</v>
      </c>
      <c r="E220" s="237" t="s">
        <v>283</v>
      </c>
      <c r="F220" s="238">
        <v>155.19999999999999</v>
      </c>
    </row>
    <row r="221" spans="1:6" ht="27.6">
      <c r="A221" s="234" t="s">
        <v>444</v>
      </c>
      <c r="B221" s="235">
        <v>7</v>
      </c>
      <c r="C221" s="235">
        <v>1</v>
      </c>
      <c r="D221" s="236" t="s">
        <v>445</v>
      </c>
      <c r="E221" s="237" t="s">
        <v>265</v>
      </c>
      <c r="F221" s="238">
        <v>586.4</v>
      </c>
    </row>
    <row r="222" spans="1:6" ht="55.2">
      <c r="A222" s="234" t="s">
        <v>446</v>
      </c>
      <c r="B222" s="235">
        <v>7</v>
      </c>
      <c r="C222" s="235">
        <v>1</v>
      </c>
      <c r="D222" s="236" t="s">
        <v>447</v>
      </c>
      <c r="E222" s="237" t="s">
        <v>265</v>
      </c>
      <c r="F222" s="238">
        <v>586.4</v>
      </c>
    </row>
    <row r="223" spans="1:6" ht="16.2" customHeight="1">
      <c r="A223" s="234" t="s">
        <v>295</v>
      </c>
      <c r="B223" s="235">
        <v>7</v>
      </c>
      <c r="C223" s="235">
        <v>1</v>
      </c>
      <c r="D223" s="236" t="s">
        <v>448</v>
      </c>
      <c r="E223" s="237" t="s">
        <v>265</v>
      </c>
      <c r="F223" s="238">
        <v>586.4</v>
      </c>
    </row>
    <row r="224" spans="1:6" ht="12.6" customHeight="1">
      <c r="A224" s="234" t="s">
        <v>282</v>
      </c>
      <c r="B224" s="235">
        <v>7</v>
      </c>
      <c r="C224" s="235">
        <v>1</v>
      </c>
      <c r="D224" s="236" t="s">
        <v>448</v>
      </c>
      <c r="E224" s="237" t="s">
        <v>283</v>
      </c>
      <c r="F224" s="238">
        <v>586.4</v>
      </c>
    </row>
    <row r="225" spans="1:6" ht="27.6">
      <c r="A225" s="234" t="s">
        <v>449</v>
      </c>
      <c r="B225" s="235">
        <v>7</v>
      </c>
      <c r="C225" s="235">
        <v>1</v>
      </c>
      <c r="D225" s="236" t="s">
        <v>450</v>
      </c>
      <c r="E225" s="237" t="s">
        <v>265</v>
      </c>
      <c r="F225" s="238">
        <v>20</v>
      </c>
    </row>
    <row r="226" spans="1:6" ht="27.6">
      <c r="A226" s="234" t="s">
        <v>451</v>
      </c>
      <c r="B226" s="235">
        <v>7</v>
      </c>
      <c r="C226" s="235">
        <v>1</v>
      </c>
      <c r="D226" s="236" t="s">
        <v>452</v>
      </c>
      <c r="E226" s="237" t="s">
        <v>265</v>
      </c>
      <c r="F226" s="238">
        <v>20</v>
      </c>
    </row>
    <row r="227" spans="1:6" ht="41.4">
      <c r="A227" s="234" t="s">
        <v>453</v>
      </c>
      <c r="B227" s="235">
        <v>7</v>
      </c>
      <c r="C227" s="235">
        <v>1</v>
      </c>
      <c r="D227" s="236" t="s">
        <v>454</v>
      </c>
      <c r="E227" s="237" t="s">
        <v>265</v>
      </c>
      <c r="F227" s="238">
        <v>19</v>
      </c>
    </row>
    <row r="228" spans="1:6" ht="12.6" customHeight="1">
      <c r="A228" s="234" t="s">
        <v>282</v>
      </c>
      <c r="B228" s="235">
        <v>7</v>
      </c>
      <c r="C228" s="235">
        <v>1</v>
      </c>
      <c r="D228" s="236" t="s">
        <v>454</v>
      </c>
      <c r="E228" s="237" t="s">
        <v>283</v>
      </c>
      <c r="F228" s="238">
        <v>19</v>
      </c>
    </row>
    <row r="229" spans="1:6" ht="27.6">
      <c r="A229" s="234" t="s">
        <v>455</v>
      </c>
      <c r="B229" s="235">
        <v>7</v>
      </c>
      <c r="C229" s="235">
        <v>1</v>
      </c>
      <c r="D229" s="236" t="s">
        <v>456</v>
      </c>
      <c r="E229" s="237" t="s">
        <v>265</v>
      </c>
      <c r="F229" s="238">
        <v>1</v>
      </c>
    </row>
    <row r="230" spans="1:6" ht="12.6" customHeight="1">
      <c r="A230" s="234" t="s">
        <v>282</v>
      </c>
      <c r="B230" s="235">
        <v>7</v>
      </c>
      <c r="C230" s="235">
        <v>1</v>
      </c>
      <c r="D230" s="236" t="s">
        <v>456</v>
      </c>
      <c r="E230" s="237" t="s">
        <v>283</v>
      </c>
      <c r="F230" s="238">
        <v>1</v>
      </c>
    </row>
    <row r="231" spans="1:6">
      <c r="A231" s="234" t="s">
        <v>457</v>
      </c>
      <c r="B231" s="235">
        <v>7</v>
      </c>
      <c r="C231" s="235">
        <v>2</v>
      </c>
      <c r="D231" s="236" t="s">
        <v>265</v>
      </c>
      <c r="E231" s="237" t="s">
        <v>265</v>
      </c>
      <c r="F231" s="238">
        <v>389143.9</v>
      </c>
    </row>
    <row r="232" spans="1:6">
      <c r="A232" s="234" t="s">
        <v>458</v>
      </c>
      <c r="B232" s="235">
        <v>7</v>
      </c>
      <c r="C232" s="235">
        <v>2</v>
      </c>
      <c r="D232" s="236" t="s">
        <v>459</v>
      </c>
      <c r="E232" s="237" t="s">
        <v>265</v>
      </c>
      <c r="F232" s="238">
        <v>337234</v>
      </c>
    </row>
    <row r="233" spans="1:6" ht="27.6">
      <c r="A233" s="234" t="s">
        <v>352</v>
      </c>
      <c r="B233" s="235">
        <v>7</v>
      </c>
      <c r="C233" s="235">
        <v>2</v>
      </c>
      <c r="D233" s="236" t="s">
        <v>460</v>
      </c>
      <c r="E233" s="237" t="s">
        <v>265</v>
      </c>
      <c r="F233" s="238">
        <v>23519.8</v>
      </c>
    </row>
    <row r="234" spans="1:6" ht="38.4" customHeight="1">
      <c r="A234" s="234" t="s">
        <v>273</v>
      </c>
      <c r="B234" s="235">
        <v>7</v>
      </c>
      <c r="C234" s="235">
        <v>2</v>
      </c>
      <c r="D234" s="236" t="s">
        <v>460</v>
      </c>
      <c r="E234" s="237" t="s">
        <v>274</v>
      </c>
      <c r="F234" s="238">
        <v>0.3</v>
      </c>
    </row>
    <row r="235" spans="1:6" ht="12.6" customHeight="1">
      <c r="A235" s="234" t="s">
        <v>282</v>
      </c>
      <c r="B235" s="235">
        <v>7</v>
      </c>
      <c r="C235" s="235">
        <v>2</v>
      </c>
      <c r="D235" s="236" t="s">
        <v>460</v>
      </c>
      <c r="E235" s="237" t="s">
        <v>283</v>
      </c>
      <c r="F235" s="238">
        <v>22895.599999999999</v>
      </c>
    </row>
    <row r="236" spans="1:6">
      <c r="A236" s="234" t="s">
        <v>346</v>
      </c>
      <c r="B236" s="235">
        <v>7</v>
      </c>
      <c r="C236" s="235">
        <v>2</v>
      </c>
      <c r="D236" s="236" t="s">
        <v>460</v>
      </c>
      <c r="E236" s="237" t="s">
        <v>347</v>
      </c>
      <c r="F236" s="238">
        <v>9</v>
      </c>
    </row>
    <row r="237" spans="1:6">
      <c r="A237" s="234" t="s">
        <v>284</v>
      </c>
      <c r="B237" s="235">
        <v>7</v>
      </c>
      <c r="C237" s="235">
        <v>2</v>
      </c>
      <c r="D237" s="236" t="s">
        <v>460</v>
      </c>
      <c r="E237" s="237" t="s">
        <v>285</v>
      </c>
      <c r="F237" s="238">
        <v>614.9</v>
      </c>
    </row>
    <row r="238" spans="1:6" ht="28.2" customHeight="1">
      <c r="A238" s="234" t="s">
        <v>191</v>
      </c>
      <c r="B238" s="235">
        <v>7</v>
      </c>
      <c r="C238" s="235">
        <v>2</v>
      </c>
      <c r="D238" s="236" t="s">
        <v>461</v>
      </c>
      <c r="E238" s="237" t="s">
        <v>265</v>
      </c>
      <c r="F238" s="238">
        <v>4525.3999999999996</v>
      </c>
    </row>
    <row r="239" spans="1:6" ht="12.6" customHeight="1">
      <c r="A239" s="234" t="s">
        <v>282</v>
      </c>
      <c r="B239" s="235">
        <v>7</v>
      </c>
      <c r="C239" s="235">
        <v>2</v>
      </c>
      <c r="D239" s="236" t="s">
        <v>461</v>
      </c>
      <c r="E239" s="237" t="s">
        <v>283</v>
      </c>
      <c r="F239" s="238">
        <v>4525.3999999999996</v>
      </c>
    </row>
    <row r="240" spans="1:6" ht="67.95" customHeight="1">
      <c r="A240" s="234" t="s">
        <v>462</v>
      </c>
      <c r="B240" s="235">
        <v>7</v>
      </c>
      <c r="C240" s="235">
        <v>2</v>
      </c>
      <c r="D240" s="236" t="s">
        <v>463</v>
      </c>
      <c r="E240" s="237" t="s">
        <v>265</v>
      </c>
      <c r="F240" s="238">
        <v>309188.8</v>
      </c>
    </row>
    <row r="241" spans="1:6" ht="38.4" customHeight="1">
      <c r="A241" s="234" t="s">
        <v>273</v>
      </c>
      <c r="B241" s="235">
        <v>7</v>
      </c>
      <c r="C241" s="235">
        <v>2</v>
      </c>
      <c r="D241" s="236" t="s">
        <v>463</v>
      </c>
      <c r="E241" s="237" t="s">
        <v>274</v>
      </c>
      <c r="F241" s="238">
        <v>303416.8</v>
      </c>
    </row>
    <row r="242" spans="1:6" ht="12.6" customHeight="1">
      <c r="A242" s="234" t="s">
        <v>282</v>
      </c>
      <c r="B242" s="235">
        <v>7</v>
      </c>
      <c r="C242" s="235">
        <v>2</v>
      </c>
      <c r="D242" s="236" t="s">
        <v>463</v>
      </c>
      <c r="E242" s="237" t="s">
        <v>283</v>
      </c>
      <c r="F242" s="238">
        <v>5772</v>
      </c>
    </row>
    <row r="243" spans="1:6">
      <c r="A243" s="234" t="s">
        <v>464</v>
      </c>
      <c r="B243" s="235">
        <v>7</v>
      </c>
      <c r="C243" s="235">
        <v>2</v>
      </c>
      <c r="D243" s="236" t="s">
        <v>465</v>
      </c>
      <c r="E243" s="237" t="s">
        <v>265</v>
      </c>
      <c r="F243" s="238">
        <v>23649.599999999999</v>
      </c>
    </row>
    <row r="244" spans="1:6" ht="27.6">
      <c r="A244" s="234" t="s">
        <v>352</v>
      </c>
      <c r="B244" s="235">
        <v>7</v>
      </c>
      <c r="C244" s="235">
        <v>2</v>
      </c>
      <c r="D244" s="236" t="s">
        <v>466</v>
      </c>
      <c r="E244" s="237" t="s">
        <v>265</v>
      </c>
      <c r="F244" s="238">
        <v>19149.599999999999</v>
      </c>
    </row>
    <row r="245" spans="1:6" ht="38.4" customHeight="1">
      <c r="A245" s="234" t="s">
        <v>273</v>
      </c>
      <c r="B245" s="235">
        <v>7</v>
      </c>
      <c r="C245" s="235">
        <v>2</v>
      </c>
      <c r="D245" s="236" t="s">
        <v>466</v>
      </c>
      <c r="E245" s="237" t="s">
        <v>274</v>
      </c>
      <c r="F245" s="238">
        <v>16910.099999999999</v>
      </c>
    </row>
    <row r="246" spans="1:6" ht="12.6" customHeight="1">
      <c r="A246" s="234" t="s">
        <v>282</v>
      </c>
      <c r="B246" s="235">
        <v>7</v>
      </c>
      <c r="C246" s="235">
        <v>2</v>
      </c>
      <c r="D246" s="236" t="s">
        <v>466</v>
      </c>
      <c r="E246" s="237" t="s">
        <v>283</v>
      </c>
      <c r="F246" s="238">
        <v>2233.6999999999998</v>
      </c>
    </row>
    <row r="247" spans="1:6">
      <c r="A247" s="234" t="s">
        <v>284</v>
      </c>
      <c r="B247" s="235">
        <v>7</v>
      </c>
      <c r="C247" s="235">
        <v>2</v>
      </c>
      <c r="D247" s="236" t="s">
        <v>466</v>
      </c>
      <c r="E247" s="237" t="s">
        <v>285</v>
      </c>
      <c r="F247" s="238">
        <v>5.8</v>
      </c>
    </row>
    <row r="248" spans="1:6" ht="28.2" customHeight="1">
      <c r="A248" s="234" t="s">
        <v>191</v>
      </c>
      <c r="B248" s="235">
        <v>7</v>
      </c>
      <c r="C248" s="235">
        <v>2</v>
      </c>
      <c r="D248" s="236" t="s">
        <v>467</v>
      </c>
      <c r="E248" s="237" t="s">
        <v>265</v>
      </c>
      <c r="F248" s="238">
        <v>4500</v>
      </c>
    </row>
    <row r="249" spans="1:6" ht="38.4" customHeight="1">
      <c r="A249" s="234" t="s">
        <v>273</v>
      </c>
      <c r="B249" s="235">
        <v>7</v>
      </c>
      <c r="C249" s="235">
        <v>2</v>
      </c>
      <c r="D249" s="236" t="s">
        <v>467</v>
      </c>
      <c r="E249" s="237" t="s">
        <v>274</v>
      </c>
      <c r="F249" s="238">
        <v>4500</v>
      </c>
    </row>
    <row r="250" spans="1:6" ht="41.4">
      <c r="A250" s="234" t="s">
        <v>468</v>
      </c>
      <c r="B250" s="235">
        <v>7</v>
      </c>
      <c r="C250" s="235">
        <v>2</v>
      </c>
      <c r="D250" s="236" t="s">
        <v>469</v>
      </c>
      <c r="E250" s="237" t="s">
        <v>265</v>
      </c>
      <c r="F250" s="238">
        <v>100</v>
      </c>
    </row>
    <row r="251" spans="1:6" ht="41.4">
      <c r="A251" s="234" t="s">
        <v>470</v>
      </c>
      <c r="B251" s="235">
        <v>7</v>
      </c>
      <c r="C251" s="235">
        <v>2</v>
      </c>
      <c r="D251" s="236" t="s">
        <v>471</v>
      </c>
      <c r="E251" s="237" t="s">
        <v>265</v>
      </c>
      <c r="F251" s="238">
        <v>100</v>
      </c>
    </row>
    <row r="252" spans="1:6" ht="16.2" customHeight="1">
      <c r="A252" s="234" t="s">
        <v>295</v>
      </c>
      <c r="B252" s="235">
        <v>7</v>
      </c>
      <c r="C252" s="235">
        <v>2</v>
      </c>
      <c r="D252" s="236" t="s">
        <v>472</v>
      </c>
      <c r="E252" s="237" t="s">
        <v>265</v>
      </c>
      <c r="F252" s="238">
        <v>100</v>
      </c>
    </row>
    <row r="253" spans="1:6" ht="12.6" customHeight="1">
      <c r="A253" s="234" t="s">
        <v>282</v>
      </c>
      <c r="B253" s="235">
        <v>7</v>
      </c>
      <c r="C253" s="235">
        <v>2</v>
      </c>
      <c r="D253" s="236" t="s">
        <v>472</v>
      </c>
      <c r="E253" s="237" t="s">
        <v>283</v>
      </c>
      <c r="F253" s="238">
        <v>100</v>
      </c>
    </row>
    <row r="254" spans="1:6" ht="27.6">
      <c r="A254" s="234" t="s">
        <v>473</v>
      </c>
      <c r="B254" s="235">
        <v>7</v>
      </c>
      <c r="C254" s="235">
        <v>2</v>
      </c>
      <c r="D254" s="236" t="s">
        <v>474</v>
      </c>
      <c r="E254" s="237" t="s">
        <v>265</v>
      </c>
      <c r="F254" s="238">
        <v>6316</v>
      </c>
    </row>
    <row r="255" spans="1:6" ht="41.4">
      <c r="A255" s="234" t="s">
        <v>475</v>
      </c>
      <c r="B255" s="235">
        <v>7</v>
      </c>
      <c r="C255" s="235">
        <v>2</v>
      </c>
      <c r="D255" s="236" t="s">
        <v>476</v>
      </c>
      <c r="E255" s="237" t="s">
        <v>265</v>
      </c>
      <c r="F255" s="238">
        <v>5808</v>
      </c>
    </row>
    <row r="256" spans="1:6" ht="17.399999999999999" customHeight="1">
      <c r="A256" s="234" t="s">
        <v>295</v>
      </c>
      <c r="B256" s="235">
        <v>7</v>
      </c>
      <c r="C256" s="235">
        <v>2</v>
      </c>
      <c r="D256" s="236" t="s">
        <v>477</v>
      </c>
      <c r="E256" s="237" t="s">
        <v>265</v>
      </c>
      <c r="F256" s="238">
        <v>5808</v>
      </c>
    </row>
    <row r="257" spans="1:6" ht="12.6" customHeight="1">
      <c r="A257" s="234" t="s">
        <v>282</v>
      </c>
      <c r="B257" s="235">
        <v>7</v>
      </c>
      <c r="C257" s="235">
        <v>2</v>
      </c>
      <c r="D257" s="236" t="s">
        <v>477</v>
      </c>
      <c r="E257" s="237" t="s">
        <v>283</v>
      </c>
      <c r="F257" s="238">
        <v>5808</v>
      </c>
    </row>
    <row r="258" spans="1:6" ht="41.4">
      <c r="A258" s="234" t="s">
        <v>478</v>
      </c>
      <c r="B258" s="235">
        <v>7</v>
      </c>
      <c r="C258" s="235">
        <v>2</v>
      </c>
      <c r="D258" s="236" t="s">
        <v>479</v>
      </c>
      <c r="E258" s="237" t="s">
        <v>265</v>
      </c>
      <c r="F258" s="238">
        <v>508</v>
      </c>
    </row>
    <row r="259" spans="1:6" ht="16.95" customHeight="1">
      <c r="A259" s="234" t="s">
        <v>295</v>
      </c>
      <c r="B259" s="235">
        <v>7</v>
      </c>
      <c r="C259" s="235">
        <v>2</v>
      </c>
      <c r="D259" s="236" t="s">
        <v>480</v>
      </c>
      <c r="E259" s="237" t="s">
        <v>265</v>
      </c>
      <c r="F259" s="238">
        <v>508</v>
      </c>
    </row>
    <row r="260" spans="1:6" ht="12.6" customHeight="1">
      <c r="A260" s="234" t="s">
        <v>282</v>
      </c>
      <c r="B260" s="235">
        <v>7</v>
      </c>
      <c r="C260" s="235">
        <v>2</v>
      </c>
      <c r="D260" s="236" t="s">
        <v>480</v>
      </c>
      <c r="E260" s="237" t="s">
        <v>283</v>
      </c>
      <c r="F260" s="238">
        <v>508</v>
      </c>
    </row>
    <row r="261" spans="1:6" ht="27.6">
      <c r="A261" s="234" t="s">
        <v>431</v>
      </c>
      <c r="B261" s="235">
        <v>7</v>
      </c>
      <c r="C261" s="235">
        <v>2</v>
      </c>
      <c r="D261" s="236" t="s">
        <v>432</v>
      </c>
      <c r="E261" s="237" t="s">
        <v>265</v>
      </c>
      <c r="F261" s="238">
        <v>687</v>
      </c>
    </row>
    <row r="262" spans="1:6" ht="27" customHeight="1">
      <c r="A262" s="234" t="s">
        <v>433</v>
      </c>
      <c r="B262" s="235">
        <v>7</v>
      </c>
      <c r="C262" s="235">
        <v>2</v>
      </c>
      <c r="D262" s="236" t="s">
        <v>434</v>
      </c>
      <c r="E262" s="237" t="s">
        <v>265</v>
      </c>
      <c r="F262" s="238">
        <v>447</v>
      </c>
    </row>
    <row r="263" spans="1:6" ht="16.95" customHeight="1">
      <c r="A263" s="234" t="s">
        <v>295</v>
      </c>
      <c r="B263" s="235">
        <v>7</v>
      </c>
      <c r="C263" s="235">
        <v>2</v>
      </c>
      <c r="D263" s="236" t="s">
        <v>435</v>
      </c>
      <c r="E263" s="237" t="s">
        <v>265</v>
      </c>
      <c r="F263" s="238">
        <v>447</v>
      </c>
    </row>
    <row r="264" spans="1:6" ht="12.6" customHeight="1">
      <c r="A264" s="234" t="s">
        <v>282</v>
      </c>
      <c r="B264" s="235">
        <v>7</v>
      </c>
      <c r="C264" s="235">
        <v>2</v>
      </c>
      <c r="D264" s="236" t="s">
        <v>435</v>
      </c>
      <c r="E264" s="237" t="s">
        <v>283</v>
      </c>
      <c r="F264" s="238">
        <v>447</v>
      </c>
    </row>
    <row r="265" spans="1:6" ht="27.6">
      <c r="A265" s="234" t="s">
        <v>481</v>
      </c>
      <c r="B265" s="235">
        <v>7</v>
      </c>
      <c r="C265" s="235">
        <v>2</v>
      </c>
      <c r="D265" s="236" t="s">
        <v>482</v>
      </c>
      <c r="E265" s="237" t="s">
        <v>265</v>
      </c>
      <c r="F265" s="238">
        <v>240</v>
      </c>
    </row>
    <row r="266" spans="1:6" ht="15.6" customHeight="1">
      <c r="A266" s="234" t="s">
        <v>295</v>
      </c>
      <c r="B266" s="235">
        <v>7</v>
      </c>
      <c r="C266" s="235">
        <v>2</v>
      </c>
      <c r="D266" s="236" t="s">
        <v>483</v>
      </c>
      <c r="E266" s="237" t="s">
        <v>265</v>
      </c>
      <c r="F266" s="238">
        <v>240</v>
      </c>
    </row>
    <row r="267" spans="1:6" ht="12.6" customHeight="1">
      <c r="A267" s="234" t="s">
        <v>282</v>
      </c>
      <c r="B267" s="235">
        <v>7</v>
      </c>
      <c r="C267" s="235">
        <v>2</v>
      </c>
      <c r="D267" s="236" t="s">
        <v>483</v>
      </c>
      <c r="E267" s="237" t="s">
        <v>283</v>
      </c>
      <c r="F267" s="238">
        <v>240</v>
      </c>
    </row>
    <row r="268" spans="1:6" ht="41.4">
      <c r="A268" s="234" t="s">
        <v>291</v>
      </c>
      <c r="B268" s="235">
        <v>7</v>
      </c>
      <c r="C268" s="235">
        <v>2</v>
      </c>
      <c r="D268" s="236" t="s">
        <v>292</v>
      </c>
      <c r="E268" s="237" t="s">
        <v>265</v>
      </c>
      <c r="F268" s="238">
        <v>280</v>
      </c>
    </row>
    <row r="269" spans="1:6" ht="41.4">
      <c r="A269" s="234" t="s">
        <v>484</v>
      </c>
      <c r="B269" s="235">
        <v>7</v>
      </c>
      <c r="C269" s="235">
        <v>2</v>
      </c>
      <c r="D269" s="236" t="s">
        <v>485</v>
      </c>
      <c r="E269" s="237" t="s">
        <v>265</v>
      </c>
      <c r="F269" s="238">
        <v>213</v>
      </c>
    </row>
    <row r="270" spans="1:6" ht="17.399999999999999" customHeight="1">
      <c r="A270" s="234" t="s">
        <v>295</v>
      </c>
      <c r="B270" s="235">
        <v>7</v>
      </c>
      <c r="C270" s="235">
        <v>2</v>
      </c>
      <c r="D270" s="236" t="s">
        <v>486</v>
      </c>
      <c r="E270" s="237" t="s">
        <v>265</v>
      </c>
      <c r="F270" s="238">
        <v>213</v>
      </c>
    </row>
    <row r="271" spans="1:6" ht="12.6" customHeight="1">
      <c r="A271" s="234" t="s">
        <v>282</v>
      </c>
      <c r="B271" s="235">
        <v>7</v>
      </c>
      <c r="C271" s="235">
        <v>2</v>
      </c>
      <c r="D271" s="236" t="s">
        <v>486</v>
      </c>
      <c r="E271" s="237" t="s">
        <v>283</v>
      </c>
      <c r="F271" s="238">
        <v>213</v>
      </c>
    </row>
    <row r="272" spans="1:6" ht="41.4">
      <c r="A272" s="234" t="s">
        <v>487</v>
      </c>
      <c r="B272" s="235">
        <v>7</v>
      </c>
      <c r="C272" s="235">
        <v>2</v>
      </c>
      <c r="D272" s="236" t="s">
        <v>488</v>
      </c>
      <c r="E272" s="237" t="s">
        <v>265</v>
      </c>
      <c r="F272" s="238">
        <v>67</v>
      </c>
    </row>
    <row r="273" spans="1:6" ht="16.95" customHeight="1">
      <c r="A273" s="234" t="s">
        <v>295</v>
      </c>
      <c r="B273" s="235">
        <v>7</v>
      </c>
      <c r="C273" s="235">
        <v>2</v>
      </c>
      <c r="D273" s="236" t="s">
        <v>489</v>
      </c>
      <c r="E273" s="237" t="s">
        <v>265</v>
      </c>
      <c r="F273" s="238">
        <v>67</v>
      </c>
    </row>
    <row r="274" spans="1:6" ht="12.6" customHeight="1">
      <c r="A274" s="234" t="s">
        <v>282</v>
      </c>
      <c r="B274" s="235">
        <v>7</v>
      </c>
      <c r="C274" s="235">
        <v>2</v>
      </c>
      <c r="D274" s="236" t="s">
        <v>489</v>
      </c>
      <c r="E274" s="237" t="s">
        <v>283</v>
      </c>
      <c r="F274" s="238">
        <v>67</v>
      </c>
    </row>
    <row r="275" spans="1:6" ht="27.6">
      <c r="A275" s="234" t="s">
        <v>436</v>
      </c>
      <c r="B275" s="235">
        <v>7</v>
      </c>
      <c r="C275" s="235">
        <v>2</v>
      </c>
      <c r="D275" s="236" t="s">
        <v>437</v>
      </c>
      <c r="E275" s="237" t="s">
        <v>265</v>
      </c>
      <c r="F275" s="238">
        <v>595.9</v>
      </c>
    </row>
    <row r="276" spans="1:6" ht="55.2">
      <c r="A276" s="234" t="s">
        <v>490</v>
      </c>
      <c r="B276" s="235">
        <v>7</v>
      </c>
      <c r="C276" s="235">
        <v>2</v>
      </c>
      <c r="D276" s="236" t="s">
        <v>491</v>
      </c>
      <c r="E276" s="237" t="s">
        <v>265</v>
      </c>
      <c r="F276" s="238">
        <v>405.5</v>
      </c>
    </row>
    <row r="277" spans="1:6" ht="16.95" customHeight="1">
      <c r="A277" s="234" t="s">
        <v>295</v>
      </c>
      <c r="B277" s="235">
        <v>7</v>
      </c>
      <c r="C277" s="235">
        <v>2</v>
      </c>
      <c r="D277" s="236" t="s">
        <v>492</v>
      </c>
      <c r="E277" s="237" t="s">
        <v>265</v>
      </c>
      <c r="F277" s="238">
        <v>405.5</v>
      </c>
    </row>
    <row r="278" spans="1:6" ht="12.6" customHeight="1">
      <c r="A278" s="234" t="s">
        <v>282</v>
      </c>
      <c r="B278" s="235">
        <v>7</v>
      </c>
      <c r="C278" s="235">
        <v>2</v>
      </c>
      <c r="D278" s="236" t="s">
        <v>492</v>
      </c>
      <c r="E278" s="237" t="s">
        <v>283</v>
      </c>
      <c r="F278" s="238">
        <v>405.5</v>
      </c>
    </row>
    <row r="279" spans="1:6">
      <c r="A279" s="234" t="s">
        <v>438</v>
      </c>
      <c r="B279" s="235">
        <v>7</v>
      </c>
      <c r="C279" s="235">
        <v>2</v>
      </c>
      <c r="D279" s="236" t="s">
        <v>439</v>
      </c>
      <c r="E279" s="237" t="s">
        <v>265</v>
      </c>
      <c r="F279" s="238">
        <v>117.9</v>
      </c>
    </row>
    <row r="280" spans="1:6" ht="15.6" customHeight="1">
      <c r="A280" s="234" t="s">
        <v>295</v>
      </c>
      <c r="B280" s="235">
        <v>7</v>
      </c>
      <c r="C280" s="235">
        <v>2</v>
      </c>
      <c r="D280" s="236" t="s">
        <v>440</v>
      </c>
      <c r="E280" s="237" t="s">
        <v>265</v>
      </c>
      <c r="F280" s="238">
        <v>117.9</v>
      </c>
    </row>
    <row r="281" spans="1:6" ht="12.6" customHeight="1">
      <c r="A281" s="234" t="s">
        <v>282</v>
      </c>
      <c r="B281" s="235">
        <v>7</v>
      </c>
      <c r="C281" s="235">
        <v>2</v>
      </c>
      <c r="D281" s="236" t="s">
        <v>440</v>
      </c>
      <c r="E281" s="237" t="s">
        <v>283</v>
      </c>
      <c r="F281" s="238">
        <v>117.9</v>
      </c>
    </row>
    <row r="282" spans="1:6" ht="27.6">
      <c r="A282" s="234" t="s">
        <v>441</v>
      </c>
      <c r="B282" s="235">
        <v>7</v>
      </c>
      <c r="C282" s="235">
        <v>2</v>
      </c>
      <c r="D282" s="236" t="s">
        <v>442</v>
      </c>
      <c r="E282" s="237" t="s">
        <v>265</v>
      </c>
      <c r="F282" s="238">
        <v>72.5</v>
      </c>
    </row>
    <row r="283" spans="1:6" ht="17.399999999999999" customHeight="1">
      <c r="A283" s="234" t="s">
        <v>295</v>
      </c>
      <c r="B283" s="235">
        <v>7</v>
      </c>
      <c r="C283" s="235">
        <v>2</v>
      </c>
      <c r="D283" s="236" t="s">
        <v>443</v>
      </c>
      <c r="E283" s="237" t="s">
        <v>265</v>
      </c>
      <c r="F283" s="238">
        <v>72.5</v>
      </c>
    </row>
    <row r="284" spans="1:6" ht="12.6" customHeight="1">
      <c r="A284" s="234" t="s">
        <v>282</v>
      </c>
      <c r="B284" s="235">
        <v>7</v>
      </c>
      <c r="C284" s="235">
        <v>2</v>
      </c>
      <c r="D284" s="236" t="s">
        <v>443</v>
      </c>
      <c r="E284" s="237" t="s">
        <v>283</v>
      </c>
      <c r="F284" s="238">
        <v>72.5</v>
      </c>
    </row>
    <row r="285" spans="1:6" ht="27.6">
      <c r="A285" s="234" t="s">
        <v>493</v>
      </c>
      <c r="B285" s="235">
        <v>7</v>
      </c>
      <c r="C285" s="235">
        <v>2</v>
      </c>
      <c r="D285" s="236" t="s">
        <v>494</v>
      </c>
      <c r="E285" s="237" t="s">
        <v>265</v>
      </c>
      <c r="F285" s="238">
        <v>14.4</v>
      </c>
    </row>
    <row r="286" spans="1:6" ht="27.6">
      <c r="A286" s="234" t="s">
        <v>495</v>
      </c>
      <c r="B286" s="235">
        <v>7</v>
      </c>
      <c r="C286" s="235">
        <v>2</v>
      </c>
      <c r="D286" s="236" t="s">
        <v>496</v>
      </c>
      <c r="E286" s="237" t="s">
        <v>265</v>
      </c>
      <c r="F286" s="238">
        <v>14.4</v>
      </c>
    </row>
    <row r="287" spans="1:6" ht="15.6" customHeight="1">
      <c r="A287" s="234" t="s">
        <v>295</v>
      </c>
      <c r="B287" s="235">
        <v>7</v>
      </c>
      <c r="C287" s="235">
        <v>2</v>
      </c>
      <c r="D287" s="236" t="s">
        <v>497</v>
      </c>
      <c r="E287" s="237" t="s">
        <v>265</v>
      </c>
      <c r="F287" s="238">
        <v>14.4</v>
      </c>
    </row>
    <row r="288" spans="1:6">
      <c r="A288" s="234" t="s">
        <v>346</v>
      </c>
      <c r="B288" s="235">
        <v>7</v>
      </c>
      <c r="C288" s="235">
        <v>2</v>
      </c>
      <c r="D288" s="236" t="s">
        <v>497</v>
      </c>
      <c r="E288" s="237" t="s">
        <v>347</v>
      </c>
      <c r="F288" s="238">
        <v>14.4</v>
      </c>
    </row>
    <row r="289" spans="1:6" ht="27.6">
      <c r="A289" s="234" t="s">
        <v>444</v>
      </c>
      <c r="B289" s="235">
        <v>7</v>
      </c>
      <c r="C289" s="235">
        <v>2</v>
      </c>
      <c r="D289" s="236" t="s">
        <v>445</v>
      </c>
      <c r="E289" s="237" t="s">
        <v>265</v>
      </c>
      <c r="F289" s="238">
        <v>20252</v>
      </c>
    </row>
    <row r="290" spans="1:6" ht="27.6">
      <c r="A290" s="234" t="s">
        <v>498</v>
      </c>
      <c r="B290" s="235">
        <v>7</v>
      </c>
      <c r="C290" s="235">
        <v>2</v>
      </c>
      <c r="D290" s="236" t="s">
        <v>499</v>
      </c>
      <c r="E290" s="237" t="s">
        <v>265</v>
      </c>
      <c r="F290" s="238">
        <v>149.19999999999999</v>
      </c>
    </row>
    <row r="291" spans="1:6" ht="16.2" customHeight="1">
      <c r="A291" s="234" t="s">
        <v>295</v>
      </c>
      <c r="B291" s="235">
        <v>7</v>
      </c>
      <c r="C291" s="235">
        <v>2</v>
      </c>
      <c r="D291" s="236" t="s">
        <v>500</v>
      </c>
      <c r="E291" s="237" t="s">
        <v>265</v>
      </c>
      <c r="F291" s="238">
        <v>149.19999999999999</v>
      </c>
    </row>
    <row r="292" spans="1:6" ht="12.6" customHeight="1">
      <c r="A292" s="234" t="s">
        <v>282</v>
      </c>
      <c r="B292" s="235">
        <v>7</v>
      </c>
      <c r="C292" s="235">
        <v>2</v>
      </c>
      <c r="D292" s="236" t="s">
        <v>500</v>
      </c>
      <c r="E292" s="237" t="s">
        <v>283</v>
      </c>
      <c r="F292" s="238">
        <v>149.19999999999999</v>
      </c>
    </row>
    <row r="293" spans="1:6" ht="55.2">
      <c r="A293" s="234" t="s">
        <v>446</v>
      </c>
      <c r="B293" s="235">
        <v>7</v>
      </c>
      <c r="C293" s="235">
        <v>2</v>
      </c>
      <c r="D293" s="236" t="s">
        <v>447</v>
      </c>
      <c r="E293" s="237" t="s">
        <v>265</v>
      </c>
      <c r="F293" s="238">
        <v>20102.8</v>
      </c>
    </row>
    <row r="294" spans="1:6" ht="16.2" customHeight="1">
      <c r="A294" s="234" t="s">
        <v>295</v>
      </c>
      <c r="B294" s="235">
        <v>7</v>
      </c>
      <c r="C294" s="235">
        <v>2</v>
      </c>
      <c r="D294" s="236" t="s">
        <v>448</v>
      </c>
      <c r="E294" s="237" t="s">
        <v>265</v>
      </c>
      <c r="F294" s="238">
        <v>1743.2</v>
      </c>
    </row>
    <row r="295" spans="1:6" ht="12.6" customHeight="1">
      <c r="A295" s="234" t="s">
        <v>282</v>
      </c>
      <c r="B295" s="235">
        <v>7</v>
      </c>
      <c r="C295" s="235">
        <v>2</v>
      </c>
      <c r="D295" s="236" t="s">
        <v>448</v>
      </c>
      <c r="E295" s="237" t="s">
        <v>283</v>
      </c>
      <c r="F295" s="238">
        <v>1743.2</v>
      </c>
    </row>
    <row r="296" spans="1:6" ht="41.4">
      <c r="A296" s="234" t="s">
        <v>773</v>
      </c>
      <c r="B296" s="235">
        <v>7</v>
      </c>
      <c r="C296" s="235">
        <v>2</v>
      </c>
      <c r="D296" s="236" t="s">
        <v>501</v>
      </c>
      <c r="E296" s="237" t="s">
        <v>265</v>
      </c>
      <c r="F296" s="238">
        <v>14359.6</v>
      </c>
    </row>
    <row r="297" spans="1:6" ht="12.6" customHeight="1">
      <c r="A297" s="234" t="s">
        <v>282</v>
      </c>
      <c r="B297" s="235">
        <v>7</v>
      </c>
      <c r="C297" s="235">
        <v>2</v>
      </c>
      <c r="D297" s="236" t="s">
        <v>501</v>
      </c>
      <c r="E297" s="237" t="s">
        <v>283</v>
      </c>
      <c r="F297" s="238">
        <v>14359.6</v>
      </c>
    </row>
    <row r="298" spans="1:6" ht="69.599999999999994" customHeight="1">
      <c r="A298" s="234" t="s">
        <v>774</v>
      </c>
      <c r="B298" s="235">
        <v>7</v>
      </c>
      <c r="C298" s="235">
        <v>2</v>
      </c>
      <c r="D298" s="236" t="s">
        <v>775</v>
      </c>
      <c r="E298" s="237" t="s">
        <v>265</v>
      </c>
      <c r="F298" s="238">
        <v>3000</v>
      </c>
    </row>
    <row r="299" spans="1:6" ht="12.6" customHeight="1">
      <c r="A299" s="234" t="s">
        <v>282</v>
      </c>
      <c r="B299" s="235">
        <v>7</v>
      </c>
      <c r="C299" s="235">
        <v>2</v>
      </c>
      <c r="D299" s="236" t="s">
        <v>775</v>
      </c>
      <c r="E299" s="237" t="s">
        <v>283</v>
      </c>
      <c r="F299" s="238">
        <v>3000</v>
      </c>
    </row>
    <row r="300" spans="1:6" ht="27.6">
      <c r="A300" s="234" t="s">
        <v>502</v>
      </c>
      <c r="B300" s="235">
        <v>7</v>
      </c>
      <c r="C300" s="235">
        <v>2</v>
      </c>
      <c r="D300" s="236" t="s">
        <v>503</v>
      </c>
      <c r="E300" s="237" t="s">
        <v>265</v>
      </c>
      <c r="F300" s="238">
        <v>1000</v>
      </c>
    </row>
    <row r="301" spans="1:6" ht="12.6" customHeight="1">
      <c r="A301" s="234" t="s">
        <v>282</v>
      </c>
      <c r="B301" s="235">
        <v>7</v>
      </c>
      <c r="C301" s="235">
        <v>2</v>
      </c>
      <c r="D301" s="236" t="s">
        <v>503</v>
      </c>
      <c r="E301" s="237" t="s">
        <v>283</v>
      </c>
      <c r="F301" s="238">
        <v>1000</v>
      </c>
    </row>
    <row r="302" spans="1:6" ht="27.6">
      <c r="A302" s="234" t="s">
        <v>504</v>
      </c>
      <c r="B302" s="235">
        <v>7</v>
      </c>
      <c r="C302" s="235">
        <v>2</v>
      </c>
      <c r="D302" s="236" t="s">
        <v>505</v>
      </c>
      <c r="E302" s="237" t="s">
        <v>265</v>
      </c>
      <c r="F302" s="238">
        <v>15</v>
      </c>
    </row>
    <row r="303" spans="1:6" ht="28.2" customHeight="1">
      <c r="A303" s="234" t="s">
        <v>506</v>
      </c>
      <c r="B303" s="235">
        <v>7</v>
      </c>
      <c r="C303" s="235">
        <v>2</v>
      </c>
      <c r="D303" s="236" t="s">
        <v>507</v>
      </c>
      <c r="E303" s="237" t="s">
        <v>265</v>
      </c>
      <c r="F303" s="238">
        <v>15</v>
      </c>
    </row>
    <row r="304" spans="1:6" ht="27.6">
      <c r="A304" s="234" t="s">
        <v>508</v>
      </c>
      <c r="B304" s="235">
        <v>7</v>
      </c>
      <c r="C304" s="235">
        <v>2</v>
      </c>
      <c r="D304" s="236" t="s">
        <v>509</v>
      </c>
      <c r="E304" s="237" t="s">
        <v>265</v>
      </c>
      <c r="F304" s="238">
        <v>15</v>
      </c>
    </row>
    <row r="305" spans="1:6" ht="12.6" customHeight="1">
      <c r="A305" s="234" t="s">
        <v>282</v>
      </c>
      <c r="B305" s="235">
        <v>7</v>
      </c>
      <c r="C305" s="235">
        <v>2</v>
      </c>
      <c r="D305" s="236" t="s">
        <v>509</v>
      </c>
      <c r="E305" s="237" t="s">
        <v>283</v>
      </c>
      <c r="F305" s="238">
        <v>15</v>
      </c>
    </row>
    <row r="306" spans="1:6" ht="27.6">
      <c r="A306" s="234" t="s">
        <v>510</v>
      </c>
      <c r="B306" s="235">
        <v>7</v>
      </c>
      <c r="C306" s="235">
        <v>5</v>
      </c>
      <c r="D306" s="236" t="s">
        <v>265</v>
      </c>
      <c r="E306" s="237" t="s">
        <v>265</v>
      </c>
      <c r="F306" s="238">
        <v>198.4</v>
      </c>
    </row>
    <row r="307" spans="1:6">
      <c r="A307" s="234" t="s">
        <v>511</v>
      </c>
      <c r="B307" s="235">
        <v>7</v>
      </c>
      <c r="C307" s="235">
        <v>5</v>
      </c>
      <c r="D307" s="236" t="s">
        <v>512</v>
      </c>
      <c r="E307" s="237" t="s">
        <v>265</v>
      </c>
      <c r="F307" s="238">
        <v>100.4</v>
      </c>
    </row>
    <row r="308" spans="1:6">
      <c r="A308" s="234" t="s">
        <v>513</v>
      </c>
      <c r="B308" s="235">
        <v>7</v>
      </c>
      <c r="C308" s="235">
        <v>5</v>
      </c>
      <c r="D308" s="236" t="s">
        <v>514</v>
      </c>
      <c r="E308" s="237" t="s">
        <v>265</v>
      </c>
      <c r="F308" s="238">
        <v>100.4</v>
      </c>
    </row>
    <row r="309" spans="1:6" ht="12.6" customHeight="1">
      <c r="A309" s="234" t="s">
        <v>282</v>
      </c>
      <c r="B309" s="235">
        <v>7</v>
      </c>
      <c r="C309" s="235">
        <v>5</v>
      </c>
      <c r="D309" s="236" t="s">
        <v>514</v>
      </c>
      <c r="E309" s="237" t="s">
        <v>283</v>
      </c>
      <c r="F309" s="238">
        <v>100.4</v>
      </c>
    </row>
    <row r="310" spans="1:6" ht="41.4">
      <c r="A310" s="234" t="s">
        <v>307</v>
      </c>
      <c r="B310" s="235">
        <v>7</v>
      </c>
      <c r="C310" s="235">
        <v>5</v>
      </c>
      <c r="D310" s="236" t="s">
        <v>308</v>
      </c>
      <c r="E310" s="237" t="s">
        <v>265</v>
      </c>
      <c r="F310" s="238">
        <v>50</v>
      </c>
    </row>
    <row r="311" spans="1:6" ht="27.6">
      <c r="A311" s="234" t="s">
        <v>515</v>
      </c>
      <c r="B311" s="235">
        <v>7</v>
      </c>
      <c r="C311" s="235">
        <v>5</v>
      </c>
      <c r="D311" s="236" t="s">
        <v>516</v>
      </c>
      <c r="E311" s="237" t="s">
        <v>265</v>
      </c>
      <c r="F311" s="238">
        <v>50</v>
      </c>
    </row>
    <row r="312" spans="1:6" ht="15.6" customHeight="1">
      <c r="A312" s="234" t="s">
        <v>295</v>
      </c>
      <c r="B312" s="235">
        <v>7</v>
      </c>
      <c r="C312" s="235">
        <v>5</v>
      </c>
      <c r="D312" s="236" t="s">
        <v>517</v>
      </c>
      <c r="E312" s="237" t="s">
        <v>265</v>
      </c>
      <c r="F312" s="238">
        <v>50</v>
      </c>
    </row>
    <row r="313" spans="1:6" ht="12.6" customHeight="1">
      <c r="A313" s="234" t="s">
        <v>282</v>
      </c>
      <c r="B313" s="235">
        <v>7</v>
      </c>
      <c r="C313" s="235">
        <v>5</v>
      </c>
      <c r="D313" s="236" t="s">
        <v>517</v>
      </c>
      <c r="E313" s="237" t="s">
        <v>283</v>
      </c>
      <c r="F313" s="238">
        <v>50</v>
      </c>
    </row>
    <row r="314" spans="1:6" ht="27.6">
      <c r="A314" s="234" t="s">
        <v>493</v>
      </c>
      <c r="B314" s="235">
        <v>7</v>
      </c>
      <c r="C314" s="235">
        <v>5</v>
      </c>
      <c r="D314" s="236" t="s">
        <v>494</v>
      </c>
      <c r="E314" s="237" t="s">
        <v>265</v>
      </c>
      <c r="F314" s="238">
        <v>20</v>
      </c>
    </row>
    <row r="315" spans="1:6">
      <c r="A315" s="234" t="s">
        <v>518</v>
      </c>
      <c r="B315" s="235">
        <v>7</v>
      </c>
      <c r="C315" s="235">
        <v>5</v>
      </c>
      <c r="D315" s="236" t="s">
        <v>519</v>
      </c>
      <c r="E315" s="237" t="s">
        <v>265</v>
      </c>
      <c r="F315" s="238">
        <v>20</v>
      </c>
    </row>
    <row r="316" spans="1:6" ht="16.95" customHeight="1">
      <c r="A316" s="234" t="s">
        <v>295</v>
      </c>
      <c r="B316" s="235">
        <v>7</v>
      </c>
      <c r="C316" s="235">
        <v>5</v>
      </c>
      <c r="D316" s="236" t="s">
        <v>520</v>
      </c>
      <c r="E316" s="237" t="s">
        <v>265</v>
      </c>
      <c r="F316" s="238">
        <v>20</v>
      </c>
    </row>
    <row r="317" spans="1:6" ht="12.6" customHeight="1">
      <c r="A317" s="234" t="s">
        <v>282</v>
      </c>
      <c r="B317" s="235">
        <v>7</v>
      </c>
      <c r="C317" s="235">
        <v>5</v>
      </c>
      <c r="D317" s="236" t="s">
        <v>520</v>
      </c>
      <c r="E317" s="237" t="s">
        <v>283</v>
      </c>
      <c r="F317" s="238">
        <v>20</v>
      </c>
    </row>
    <row r="318" spans="1:6" ht="41.4">
      <c r="A318" s="234" t="s">
        <v>521</v>
      </c>
      <c r="B318" s="235">
        <v>7</v>
      </c>
      <c r="C318" s="235">
        <v>5</v>
      </c>
      <c r="D318" s="236" t="s">
        <v>522</v>
      </c>
      <c r="E318" s="237" t="s">
        <v>265</v>
      </c>
      <c r="F318" s="238">
        <v>28</v>
      </c>
    </row>
    <row r="319" spans="1:6" ht="27.6">
      <c r="A319" s="234" t="s">
        <v>523</v>
      </c>
      <c r="B319" s="235">
        <v>7</v>
      </c>
      <c r="C319" s="235">
        <v>5</v>
      </c>
      <c r="D319" s="236" t="s">
        <v>524</v>
      </c>
      <c r="E319" s="237" t="s">
        <v>265</v>
      </c>
      <c r="F319" s="238">
        <v>20</v>
      </c>
    </row>
    <row r="320" spans="1:6" ht="27.6">
      <c r="A320" s="234" t="s">
        <v>525</v>
      </c>
      <c r="B320" s="235">
        <v>7</v>
      </c>
      <c r="C320" s="235">
        <v>5</v>
      </c>
      <c r="D320" s="236" t="s">
        <v>526</v>
      </c>
      <c r="E320" s="237" t="s">
        <v>265</v>
      </c>
      <c r="F320" s="238">
        <v>20</v>
      </c>
    </row>
    <row r="321" spans="1:6" ht="12.6" customHeight="1">
      <c r="A321" s="234" t="s">
        <v>282</v>
      </c>
      <c r="B321" s="235">
        <v>7</v>
      </c>
      <c r="C321" s="235">
        <v>5</v>
      </c>
      <c r="D321" s="236" t="s">
        <v>526</v>
      </c>
      <c r="E321" s="237" t="s">
        <v>283</v>
      </c>
      <c r="F321" s="238">
        <v>20</v>
      </c>
    </row>
    <row r="322" spans="1:6" ht="41.4">
      <c r="A322" s="234" t="s">
        <v>527</v>
      </c>
      <c r="B322" s="235">
        <v>7</v>
      </c>
      <c r="C322" s="235">
        <v>5</v>
      </c>
      <c r="D322" s="236" t="s">
        <v>528</v>
      </c>
      <c r="E322" s="237" t="s">
        <v>265</v>
      </c>
      <c r="F322" s="238">
        <v>8</v>
      </c>
    </row>
    <row r="323" spans="1:6" ht="41.4">
      <c r="A323" s="234" t="s">
        <v>529</v>
      </c>
      <c r="B323" s="235">
        <v>7</v>
      </c>
      <c r="C323" s="235">
        <v>5</v>
      </c>
      <c r="D323" s="236" t="s">
        <v>530</v>
      </c>
      <c r="E323" s="237" t="s">
        <v>265</v>
      </c>
      <c r="F323" s="238">
        <v>8</v>
      </c>
    </row>
    <row r="324" spans="1:6" ht="12.6" customHeight="1">
      <c r="A324" s="234" t="s">
        <v>282</v>
      </c>
      <c r="B324" s="235">
        <v>7</v>
      </c>
      <c r="C324" s="235">
        <v>5</v>
      </c>
      <c r="D324" s="236" t="s">
        <v>530</v>
      </c>
      <c r="E324" s="237" t="s">
        <v>283</v>
      </c>
      <c r="F324" s="238">
        <v>8</v>
      </c>
    </row>
    <row r="325" spans="1:6">
      <c r="A325" s="234" t="s">
        <v>531</v>
      </c>
      <c r="B325" s="235">
        <v>7</v>
      </c>
      <c r="C325" s="235">
        <v>7</v>
      </c>
      <c r="D325" s="236" t="s">
        <v>265</v>
      </c>
      <c r="E325" s="237" t="s">
        <v>265</v>
      </c>
      <c r="F325" s="238">
        <v>2759.1</v>
      </c>
    </row>
    <row r="326" spans="1:6" ht="41.4">
      <c r="A326" s="234" t="s">
        <v>468</v>
      </c>
      <c r="B326" s="235">
        <v>7</v>
      </c>
      <c r="C326" s="235">
        <v>7</v>
      </c>
      <c r="D326" s="236" t="s">
        <v>469</v>
      </c>
      <c r="E326" s="237" t="s">
        <v>265</v>
      </c>
      <c r="F326" s="238">
        <v>2595.1</v>
      </c>
    </row>
    <row r="327" spans="1:6" ht="27.6">
      <c r="A327" s="234" t="s">
        <v>532</v>
      </c>
      <c r="B327" s="235">
        <v>7</v>
      </c>
      <c r="C327" s="235">
        <v>7</v>
      </c>
      <c r="D327" s="236" t="s">
        <v>533</v>
      </c>
      <c r="E327" s="237" t="s">
        <v>265</v>
      </c>
      <c r="F327" s="238">
        <v>2475.8000000000002</v>
      </c>
    </row>
    <row r="328" spans="1:6" ht="96.6">
      <c r="A328" s="234" t="s">
        <v>534</v>
      </c>
      <c r="B328" s="235">
        <v>7</v>
      </c>
      <c r="C328" s="235">
        <v>7</v>
      </c>
      <c r="D328" s="236" t="s">
        <v>535</v>
      </c>
      <c r="E328" s="237" t="s">
        <v>265</v>
      </c>
      <c r="F328" s="238">
        <v>2228.1999999999998</v>
      </c>
    </row>
    <row r="329" spans="1:6" ht="12.6" customHeight="1">
      <c r="A329" s="234" t="s">
        <v>282</v>
      </c>
      <c r="B329" s="235">
        <v>7</v>
      </c>
      <c r="C329" s="235">
        <v>7</v>
      </c>
      <c r="D329" s="236" t="s">
        <v>535</v>
      </c>
      <c r="E329" s="237" t="s">
        <v>283</v>
      </c>
      <c r="F329" s="238">
        <v>2228.1999999999998</v>
      </c>
    </row>
    <row r="330" spans="1:6" ht="41.4">
      <c r="A330" s="234" t="s">
        <v>536</v>
      </c>
      <c r="B330" s="235">
        <v>7</v>
      </c>
      <c r="C330" s="235">
        <v>7</v>
      </c>
      <c r="D330" s="236" t="s">
        <v>537</v>
      </c>
      <c r="E330" s="237" t="s">
        <v>265</v>
      </c>
      <c r="F330" s="238">
        <v>247.6</v>
      </c>
    </row>
    <row r="331" spans="1:6" ht="12.6" customHeight="1">
      <c r="A331" s="234" t="s">
        <v>282</v>
      </c>
      <c r="B331" s="235">
        <v>7</v>
      </c>
      <c r="C331" s="235">
        <v>7</v>
      </c>
      <c r="D331" s="236" t="s">
        <v>537</v>
      </c>
      <c r="E331" s="237" t="s">
        <v>283</v>
      </c>
      <c r="F331" s="238">
        <v>247.6</v>
      </c>
    </row>
    <row r="332" spans="1:6">
      <c r="A332" s="234" t="s">
        <v>438</v>
      </c>
      <c r="B332" s="235">
        <v>7</v>
      </c>
      <c r="C332" s="235">
        <v>7</v>
      </c>
      <c r="D332" s="236" t="s">
        <v>538</v>
      </c>
      <c r="E332" s="237" t="s">
        <v>265</v>
      </c>
      <c r="F332" s="238">
        <v>119.3</v>
      </c>
    </row>
    <row r="333" spans="1:6" ht="16.95" customHeight="1">
      <c r="A333" s="234" t="s">
        <v>295</v>
      </c>
      <c r="B333" s="235">
        <v>7</v>
      </c>
      <c r="C333" s="235">
        <v>7</v>
      </c>
      <c r="D333" s="236" t="s">
        <v>539</v>
      </c>
      <c r="E333" s="237" t="s">
        <v>265</v>
      </c>
      <c r="F333" s="238">
        <v>119.3</v>
      </c>
    </row>
    <row r="334" spans="1:6" ht="12.6" customHeight="1">
      <c r="A334" s="234" t="s">
        <v>282</v>
      </c>
      <c r="B334" s="235">
        <v>7</v>
      </c>
      <c r="C334" s="235">
        <v>7</v>
      </c>
      <c r="D334" s="236" t="s">
        <v>539</v>
      </c>
      <c r="E334" s="237" t="s">
        <v>283</v>
      </c>
      <c r="F334" s="238">
        <v>119.3</v>
      </c>
    </row>
    <row r="335" spans="1:6" ht="55.2">
      <c r="A335" s="234" t="s">
        <v>540</v>
      </c>
      <c r="B335" s="235">
        <v>7</v>
      </c>
      <c r="C335" s="235">
        <v>7</v>
      </c>
      <c r="D335" s="236" t="s">
        <v>541</v>
      </c>
      <c r="E335" s="237" t="s">
        <v>265</v>
      </c>
      <c r="F335" s="238">
        <v>64</v>
      </c>
    </row>
    <row r="336" spans="1:6" ht="41.4">
      <c r="A336" s="234" t="s">
        <v>542</v>
      </c>
      <c r="B336" s="235">
        <v>7</v>
      </c>
      <c r="C336" s="235">
        <v>7</v>
      </c>
      <c r="D336" s="236" t="s">
        <v>543</v>
      </c>
      <c r="E336" s="237" t="s">
        <v>265</v>
      </c>
      <c r="F336" s="238">
        <v>20</v>
      </c>
    </row>
    <row r="337" spans="1:6" ht="16.95" customHeight="1">
      <c r="A337" s="234" t="s">
        <v>295</v>
      </c>
      <c r="B337" s="235">
        <v>7</v>
      </c>
      <c r="C337" s="235">
        <v>7</v>
      </c>
      <c r="D337" s="236" t="s">
        <v>544</v>
      </c>
      <c r="E337" s="237" t="s">
        <v>265</v>
      </c>
      <c r="F337" s="238">
        <v>20</v>
      </c>
    </row>
    <row r="338" spans="1:6" ht="12.6" customHeight="1">
      <c r="A338" s="234" t="s">
        <v>282</v>
      </c>
      <c r="B338" s="235">
        <v>7</v>
      </c>
      <c r="C338" s="235">
        <v>7</v>
      </c>
      <c r="D338" s="236" t="s">
        <v>544</v>
      </c>
      <c r="E338" s="237" t="s">
        <v>283</v>
      </c>
      <c r="F338" s="238">
        <v>20</v>
      </c>
    </row>
    <row r="339" spans="1:6" ht="55.2">
      <c r="A339" s="234" t="s">
        <v>545</v>
      </c>
      <c r="B339" s="235">
        <v>7</v>
      </c>
      <c r="C339" s="235">
        <v>7</v>
      </c>
      <c r="D339" s="236" t="s">
        <v>546</v>
      </c>
      <c r="E339" s="237" t="s">
        <v>265</v>
      </c>
      <c r="F339" s="238">
        <v>20</v>
      </c>
    </row>
    <row r="340" spans="1:6" ht="16.2" customHeight="1">
      <c r="A340" s="234" t="s">
        <v>295</v>
      </c>
      <c r="B340" s="235">
        <v>7</v>
      </c>
      <c r="C340" s="235">
        <v>7</v>
      </c>
      <c r="D340" s="236" t="s">
        <v>547</v>
      </c>
      <c r="E340" s="237" t="s">
        <v>265</v>
      </c>
      <c r="F340" s="238">
        <v>20</v>
      </c>
    </row>
    <row r="341" spans="1:6" ht="12.6" customHeight="1">
      <c r="A341" s="234" t="s">
        <v>282</v>
      </c>
      <c r="B341" s="235">
        <v>7</v>
      </c>
      <c r="C341" s="235">
        <v>7</v>
      </c>
      <c r="D341" s="236" t="s">
        <v>547</v>
      </c>
      <c r="E341" s="237" t="s">
        <v>283</v>
      </c>
      <c r="F341" s="238">
        <v>20</v>
      </c>
    </row>
    <row r="342" spans="1:6" ht="27.6">
      <c r="A342" s="234" t="s">
        <v>548</v>
      </c>
      <c r="B342" s="235">
        <v>7</v>
      </c>
      <c r="C342" s="235">
        <v>7</v>
      </c>
      <c r="D342" s="236" t="s">
        <v>549</v>
      </c>
      <c r="E342" s="237" t="s">
        <v>265</v>
      </c>
      <c r="F342" s="238">
        <v>24</v>
      </c>
    </row>
    <row r="343" spans="1:6" ht="16.95" customHeight="1">
      <c r="A343" s="234" t="s">
        <v>295</v>
      </c>
      <c r="B343" s="235">
        <v>7</v>
      </c>
      <c r="C343" s="235">
        <v>7</v>
      </c>
      <c r="D343" s="236" t="s">
        <v>550</v>
      </c>
      <c r="E343" s="237" t="s">
        <v>265</v>
      </c>
      <c r="F343" s="238">
        <v>24</v>
      </c>
    </row>
    <row r="344" spans="1:6" ht="12.6" customHeight="1">
      <c r="A344" s="234" t="s">
        <v>282</v>
      </c>
      <c r="B344" s="235">
        <v>7</v>
      </c>
      <c r="C344" s="235">
        <v>7</v>
      </c>
      <c r="D344" s="236" t="s">
        <v>550</v>
      </c>
      <c r="E344" s="237" t="s">
        <v>283</v>
      </c>
      <c r="F344" s="238">
        <v>24</v>
      </c>
    </row>
    <row r="345" spans="1:6" ht="27.6">
      <c r="A345" s="234" t="s">
        <v>551</v>
      </c>
      <c r="B345" s="235">
        <v>7</v>
      </c>
      <c r="C345" s="235">
        <v>7</v>
      </c>
      <c r="D345" s="236" t="s">
        <v>552</v>
      </c>
      <c r="E345" s="237" t="s">
        <v>265</v>
      </c>
      <c r="F345" s="238">
        <v>100</v>
      </c>
    </row>
    <row r="346" spans="1:6" ht="27.6">
      <c r="A346" s="234" t="s">
        <v>553</v>
      </c>
      <c r="B346" s="235">
        <v>7</v>
      </c>
      <c r="C346" s="235">
        <v>7</v>
      </c>
      <c r="D346" s="236" t="s">
        <v>554</v>
      </c>
      <c r="E346" s="237" t="s">
        <v>265</v>
      </c>
      <c r="F346" s="238">
        <v>20</v>
      </c>
    </row>
    <row r="347" spans="1:6" ht="15" customHeight="1">
      <c r="A347" s="234" t="s">
        <v>295</v>
      </c>
      <c r="B347" s="235">
        <v>7</v>
      </c>
      <c r="C347" s="235">
        <v>7</v>
      </c>
      <c r="D347" s="236" t="s">
        <v>555</v>
      </c>
      <c r="E347" s="237" t="s">
        <v>265</v>
      </c>
      <c r="F347" s="238">
        <v>20</v>
      </c>
    </row>
    <row r="348" spans="1:6" ht="12.6" customHeight="1">
      <c r="A348" s="234" t="s">
        <v>282</v>
      </c>
      <c r="B348" s="235">
        <v>7</v>
      </c>
      <c r="C348" s="235">
        <v>7</v>
      </c>
      <c r="D348" s="236" t="s">
        <v>555</v>
      </c>
      <c r="E348" s="237" t="s">
        <v>283</v>
      </c>
      <c r="F348" s="238">
        <v>20</v>
      </c>
    </row>
    <row r="349" spans="1:6" ht="41.4">
      <c r="A349" s="234" t="s">
        <v>556</v>
      </c>
      <c r="B349" s="235">
        <v>7</v>
      </c>
      <c r="C349" s="235">
        <v>7</v>
      </c>
      <c r="D349" s="236" t="s">
        <v>557</v>
      </c>
      <c r="E349" s="237" t="s">
        <v>265</v>
      </c>
      <c r="F349" s="238">
        <v>25</v>
      </c>
    </row>
    <row r="350" spans="1:6" ht="16.95" customHeight="1">
      <c r="A350" s="234" t="s">
        <v>295</v>
      </c>
      <c r="B350" s="235">
        <v>7</v>
      </c>
      <c r="C350" s="235">
        <v>7</v>
      </c>
      <c r="D350" s="236" t="s">
        <v>558</v>
      </c>
      <c r="E350" s="237" t="s">
        <v>265</v>
      </c>
      <c r="F350" s="238">
        <v>25</v>
      </c>
    </row>
    <row r="351" spans="1:6" ht="12.6" customHeight="1">
      <c r="A351" s="234" t="s">
        <v>282</v>
      </c>
      <c r="B351" s="235">
        <v>7</v>
      </c>
      <c r="C351" s="235">
        <v>7</v>
      </c>
      <c r="D351" s="236" t="s">
        <v>558</v>
      </c>
      <c r="E351" s="237" t="s">
        <v>283</v>
      </c>
      <c r="F351" s="238">
        <v>25</v>
      </c>
    </row>
    <row r="352" spans="1:6" ht="27.6">
      <c r="A352" s="234" t="s">
        <v>559</v>
      </c>
      <c r="B352" s="235">
        <v>7</v>
      </c>
      <c r="C352" s="235">
        <v>7</v>
      </c>
      <c r="D352" s="236" t="s">
        <v>560</v>
      </c>
      <c r="E352" s="237" t="s">
        <v>265</v>
      </c>
      <c r="F352" s="238">
        <v>30</v>
      </c>
    </row>
    <row r="353" spans="1:6" ht="15.6" customHeight="1">
      <c r="A353" s="234" t="s">
        <v>295</v>
      </c>
      <c r="B353" s="235">
        <v>7</v>
      </c>
      <c r="C353" s="235">
        <v>7</v>
      </c>
      <c r="D353" s="236" t="s">
        <v>561</v>
      </c>
      <c r="E353" s="237" t="s">
        <v>265</v>
      </c>
      <c r="F353" s="238">
        <v>30</v>
      </c>
    </row>
    <row r="354" spans="1:6" ht="12.6" customHeight="1">
      <c r="A354" s="234" t="s">
        <v>282</v>
      </c>
      <c r="B354" s="235">
        <v>7</v>
      </c>
      <c r="C354" s="235">
        <v>7</v>
      </c>
      <c r="D354" s="236" t="s">
        <v>561</v>
      </c>
      <c r="E354" s="237" t="s">
        <v>283</v>
      </c>
      <c r="F354" s="238">
        <v>30</v>
      </c>
    </row>
    <row r="355" spans="1:6" ht="41.4">
      <c r="A355" s="234" t="s">
        <v>562</v>
      </c>
      <c r="B355" s="235">
        <v>7</v>
      </c>
      <c r="C355" s="235">
        <v>7</v>
      </c>
      <c r="D355" s="236" t="s">
        <v>563</v>
      </c>
      <c r="E355" s="237" t="s">
        <v>265</v>
      </c>
      <c r="F355" s="238">
        <v>5</v>
      </c>
    </row>
    <row r="356" spans="1:6" ht="15" customHeight="1">
      <c r="A356" s="234" t="s">
        <v>295</v>
      </c>
      <c r="B356" s="235">
        <v>7</v>
      </c>
      <c r="C356" s="235">
        <v>7</v>
      </c>
      <c r="D356" s="236" t="s">
        <v>564</v>
      </c>
      <c r="E356" s="237" t="s">
        <v>265</v>
      </c>
      <c r="F356" s="238">
        <v>5</v>
      </c>
    </row>
    <row r="357" spans="1:6" ht="12.6" customHeight="1">
      <c r="A357" s="234" t="s">
        <v>282</v>
      </c>
      <c r="B357" s="235">
        <v>7</v>
      </c>
      <c r="C357" s="235">
        <v>7</v>
      </c>
      <c r="D357" s="236" t="s">
        <v>564</v>
      </c>
      <c r="E357" s="237" t="s">
        <v>283</v>
      </c>
      <c r="F357" s="238">
        <v>5</v>
      </c>
    </row>
    <row r="358" spans="1:6">
      <c r="A358" s="234" t="s">
        <v>565</v>
      </c>
      <c r="B358" s="235">
        <v>7</v>
      </c>
      <c r="C358" s="235">
        <v>7</v>
      </c>
      <c r="D358" s="236" t="s">
        <v>566</v>
      </c>
      <c r="E358" s="237" t="s">
        <v>265</v>
      </c>
      <c r="F358" s="238">
        <v>5</v>
      </c>
    </row>
    <row r="359" spans="1:6" ht="18" customHeight="1">
      <c r="A359" s="234" t="s">
        <v>295</v>
      </c>
      <c r="B359" s="235">
        <v>7</v>
      </c>
      <c r="C359" s="235">
        <v>7</v>
      </c>
      <c r="D359" s="236" t="s">
        <v>567</v>
      </c>
      <c r="E359" s="237" t="s">
        <v>265</v>
      </c>
      <c r="F359" s="238">
        <v>5</v>
      </c>
    </row>
    <row r="360" spans="1:6" ht="12.6" customHeight="1">
      <c r="A360" s="234" t="s">
        <v>282</v>
      </c>
      <c r="B360" s="235">
        <v>7</v>
      </c>
      <c r="C360" s="235">
        <v>7</v>
      </c>
      <c r="D360" s="236" t="s">
        <v>567</v>
      </c>
      <c r="E360" s="237" t="s">
        <v>283</v>
      </c>
      <c r="F360" s="238">
        <v>5</v>
      </c>
    </row>
    <row r="361" spans="1:6">
      <c r="A361" s="234" t="s">
        <v>568</v>
      </c>
      <c r="B361" s="235">
        <v>7</v>
      </c>
      <c r="C361" s="235">
        <v>7</v>
      </c>
      <c r="D361" s="236" t="s">
        <v>569</v>
      </c>
      <c r="E361" s="237" t="s">
        <v>265</v>
      </c>
      <c r="F361" s="238">
        <v>10</v>
      </c>
    </row>
    <row r="362" spans="1:6" ht="15" customHeight="1">
      <c r="A362" s="234" t="s">
        <v>295</v>
      </c>
      <c r="B362" s="235">
        <v>7</v>
      </c>
      <c r="C362" s="235">
        <v>7</v>
      </c>
      <c r="D362" s="236" t="s">
        <v>570</v>
      </c>
      <c r="E362" s="237" t="s">
        <v>265</v>
      </c>
      <c r="F362" s="238">
        <v>10</v>
      </c>
    </row>
    <row r="363" spans="1:6" ht="12.6" customHeight="1">
      <c r="A363" s="234" t="s">
        <v>282</v>
      </c>
      <c r="B363" s="235">
        <v>7</v>
      </c>
      <c r="C363" s="235">
        <v>7</v>
      </c>
      <c r="D363" s="236" t="s">
        <v>570</v>
      </c>
      <c r="E363" s="237" t="s">
        <v>283</v>
      </c>
      <c r="F363" s="238">
        <v>10</v>
      </c>
    </row>
    <row r="364" spans="1:6" ht="27.6">
      <c r="A364" s="234" t="s">
        <v>571</v>
      </c>
      <c r="B364" s="235">
        <v>7</v>
      </c>
      <c r="C364" s="235">
        <v>7</v>
      </c>
      <c r="D364" s="236" t="s">
        <v>572</v>
      </c>
      <c r="E364" s="237" t="s">
        <v>265</v>
      </c>
      <c r="F364" s="238">
        <v>5</v>
      </c>
    </row>
    <row r="365" spans="1:6" ht="27.6">
      <c r="A365" s="234" t="s">
        <v>295</v>
      </c>
      <c r="B365" s="235">
        <v>7</v>
      </c>
      <c r="C365" s="235">
        <v>7</v>
      </c>
      <c r="D365" s="236" t="s">
        <v>573</v>
      </c>
      <c r="E365" s="237" t="s">
        <v>265</v>
      </c>
      <c r="F365" s="238">
        <v>5</v>
      </c>
    </row>
    <row r="366" spans="1:6" ht="12.6" customHeight="1">
      <c r="A366" s="234" t="s">
        <v>282</v>
      </c>
      <c r="B366" s="235">
        <v>7</v>
      </c>
      <c r="C366" s="235">
        <v>7</v>
      </c>
      <c r="D366" s="236" t="s">
        <v>573</v>
      </c>
      <c r="E366" s="237" t="s">
        <v>283</v>
      </c>
      <c r="F366" s="238">
        <v>5</v>
      </c>
    </row>
    <row r="367" spans="1:6">
      <c r="A367" s="234" t="s">
        <v>574</v>
      </c>
      <c r="B367" s="235">
        <v>7</v>
      </c>
      <c r="C367" s="235">
        <v>9</v>
      </c>
      <c r="D367" s="236" t="s">
        <v>265</v>
      </c>
      <c r="E367" s="237" t="s">
        <v>265</v>
      </c>
      <c r="F367" s="238">
        <v>6978.6</v>
      </c>
    </row>
    <row r="368" spans="1:6" ht="27.6">
      <c r="A368" s="234" t="s">
        <v>267</v>
      </c>
      <c r="B368" s="235">
        <v>7</v>
      </c>
      <c r="C368" s="235">
        <v>9</v>
      </c>
      <c r="D368" s="236" t="s">
        <v>268</v>
      </c>
      <c r="E368" s="237" t="s">
        <v>265</v>
      </c>
      <c r="F368" s="238">
        <v>2211.6999999999998</v>
      </c>
    </row>
    <row r="369" spans="1:6">
      <c r="A369" s="234" t="s">
        <v>278</v>
      </c>
      <c r="B369" s="235">
        <v>7</v>
      </c>
      <c r="C369" s="235">
        <v>9</v>
      </c>
      <c r="D369" s="236" t="s">
        <v>279</v>
      </c>
      <c r="E369" s="237" t="s">
        <v>265</v>
      </c>
      <c r="F369" s="238">
        <v>2211.6999999999998</v>
      </c>
    </row>
    <row r="370" spans="1:6" ht="13.95" customHeight="1">
      <c r="A370" s="234" t="s">
        <v>271</v>
      </c>
      <c r="B370" s="235">
        <v>7</v>
      </c>
      <c r="C370" s="235">
        <v>9</v>
      </c>
      <c r="D370" s="236" t="s">
        <v>280</v>
      </c>
      <c r="E370" s="237" t="s">
        <v>265</v>
      </c>
      <c r="F370" s="238">
        <v>468.9</v>
      </c>
    </row>
    <row r="371" spans="1:6" ht="38.4" customHeight="1">
      <c r="A371" s="234" t="s">
        <v>273</v>
      </c>
      <c r="B371" s="235">
        <v>7</v>
      </c>
      <c r="C371" s="235">
        <v>9</v>
      </c>
      <c r="D371" s="236" t="s">
        <v>280</v>
      </c>
      <c r="E371" s="237" t="s">
        <v>274</v>
      </c>
      <c r="F371" s="238">
        <v>468.9</v>
      </c>
    </row>
    <row r="372" spans="1:6">
      <c r="A372" s="234" t="s">
        <v>275</v>
      </c>
      <c r="B372" s="235">
        <v>7</v>
      </c>
      <c r="C372" s="235">
        <v>9</v>
      </c>
      <c r="D372" s="236" t="s">
        <v>281</v>
      </c>
      <c r="E372" s="237" t="s">
        <v>265</v>
      </c>
      <c r="F372" s="238">
        <v>1742.8</v>
      </c>
    </row>
    <row r="373" spans="1:6" ht="38.4" customHeight="1">
      <c r="A373" s="234" t="s">
        <v>273</v>
      </c>
      <c r="B373" s="235">
        <v>7</v>
      </c>
      <c r="C373" s="235">
        <v>9</v>
      </c>
      <c r="D373" s="236" t="s">
        <v>281</v>
      </c>
      <c r="E373" s="237" t="s">
        <v>274</v>
      </c>
      <c r="F373" s="238">
        <v>1341.1</v>
      </c>
    </row>
    <row r="374" spans="1:6" ht="12.6" customHeight="1">
      <c r="A374" s="234" t="s">
        <v>282</v>
      </c>
      <c r="B374" s="235">
        <v>7</v>
      </c>
      <c r="C374" s="235">
        <v>9</v>
      </c>
      <c r="D374" s="236" t="s">
        <v>281</v>
      </c>
      <c r="E374" s="237" t="s">
        <v>283</v>
      </c>
      <c r="F374" s="238">
        <v>378</v>
      </c>
    </row>
    <row r="375" spans="1:6">
      <c r="A375" s="234" t="s">
        <v>284</v>
      </c>
      <c r="B375" s="235">
        <v>7</v>
      </c>
      <c r="C375" s="235">
        <v>9</v>
      </c>
      <c r="D375" s="236" t="s">
        <v>281</v>
      </c>
      <c r="E375" s="237" t="s">
        <v>285</v>
      </c>
      <c r="F375" s="238">
        <v>23.7</v>
      </c>
    </row>
    <row r="376" spans="1:6" ht="27.6">
      <c r="A376" s="234" t="s">
        <v>575</v>
      </c>
      <c r="B376" s="235">
        <v>7</v>
      </c>
      <c r="C376" s="235">
        <v>9</v>
      </c>
      <c r="D376" s="236" t="s">
        <v>576</v>
      </c>
      <c r="E376" s="237" t="s">
        <v>265</v>
      </c>
      <c r="F376" s="238">
        <v>4360.5</v>
      </c>
    </row>
    <row r="377" spans="1:6">
      <c r="A377" s="234" t="s">
        <v>577</v>
      </c>
      <c r="B377" s="235">
        <v>7</v>
      </c>
      <c r="C377" s="235">
        <v>9</v>
      </c>
      <c r="D377" s="236" t="s">
        <v>578</v>
      </c>
      <c r="E377" s="237" t="s">
        <v>265</v>
      </c>
      <c r="F377" s="238">
        <v>4360.5</v>
      </c>
    </row>
    <row r="378" spans="1:6" ht="27.6">
      <c r="A378" s="234" t="s">
        <v>352</v>
      </c>
      <c r="B378" s="235">
        <v>7</v>
      </c>
      <c r="C378" s="235">
        <v>9</v>
      </c>
      <c r="D378" s="236" t="s">
        <v>579</v>
      </c>
      <c r="E378" s="237" t="s">
        <v>265</v>
      </c>
      <c r="F378" s="238">
        <v>4360.5</v>
      </c>
    </row>
    <row r="379" spans="1:6" ht="38.4" customHeight="1">
      <c r="A379" s="234" t="s">
        <v>273</v>
      </c>
      <c r="B379" s="235">
        <v>7</v>
      </c>
      <c r="C379" s="235">
        <v>9</v>
      </c>
      <c r="D379" s="236" t="s">
        <v>579</v>
      </c>
      <c r="E379" s="237" t="s">
        <v>274</v>
      </c>
      <c r="F379" s="238">
        <v>4215.2</v>
      </c>
    </row>
    <row r="380" spans="1:6" ht="12.6" customHeight="1">
      <c r="A380" s="234" t="s">
        <v>282</v>
      </c>
      <c r="B380" s="235">
        <v>7</v>
      </c>
      <c r="C380" s="235">
        <v>9</v>
      </c>
      <c r="D380" s="236" t="s">
        <v>579</v>
      </c>
      <c r="E380" s="237" t="s">
        <v>283</v>
      </c>
      <c r="F380" s="238">
        <v>145</v>
      </c>
    </row>
    <row r="381" spans="1:6">
      <c r="A381" s="234" t="s">
        <v>284</v>
      </c>
      <c r="B381" s="235">
        <v>7</v>
      </c>
      <c r="C381" s="235">
        <v>9</v>
      </c>
      <c r="D381" s="236" t="s">
        <v>579</v>
      </c>
      <c r="E381" s="237" t="s">
        <v>285</v>
      </c>
      <c r="F381" s="238">
        <v>0.3</v>
      </c>
    </row>
    <row r="382" spans="1:6" ht="41.4">
      <c r="A382" s="234" t="s">
        <v>468</v>
      </c>
      <c r="B382" s="235">
        <v>7</v>
      </c>
      <c r="C382" s="235">
        <v>9</v>
      </c>
      <c r="D382" s="236" t="s">
        <v>469</v>
      </c>
      <c r="E382" s="237" t="s">
        <v>265</v>
      </c>
      <c r="F382" s="238">
        <v>354</v>
      </c>
    </row>
    <row r="383" spans="1:6">
      <c r="A383" s="234" t="s">
        <v>438</v>
      </c>
      <c r="B383" s="235">
        <v>7</v>
      </c>
      <c r="C383" s="235">
        <v>9</v>
      </c>
      <c r="D383" s="236" t="s">
        <v>538</v>
      </c>
      <c r="E383" s="237" t="s">
        <v>265</v>
      </c>
      <c r="F383" s="238">
        <v>354</v>
      </c>
    </row>
    <row r="384" spans="1:6" ht="16.95" customHeight="1">
      <c r="A384" s="234" t="s">
        <v>295</v>
      </c>
      <c r="B384" s="235">
        <v>7</v>
      </c>
      <c r="C384" s="235">
        <v>9</v>
      </c>
      <c r="D384" s="236" t="s">
        <v>539</v>
      </c>
      <c r="E384" s="237" t="s">
        <v>265</v>
      </c>
      <c r="F384" s="238">
        <v>354</v>
      </c>
    </row>
    <row r="385" spans="1:6" ht="12.6" customHeight="1">
      <c r="A385" s="234" t="s">
        <v>282</v>
      </c>
      <c r="B385" s="235">
        <v>7</v>
      </c>
      <c r="C385" s="235">
        <v>9</v>
      </c>
      <c r="D385" s="236" t="s">
        <v>539</v>
      </c>
      <c r="E385" s="237" t="s">
        <v>283</v>
      </c>
      <c r="F385" s="238">
        <v>354</v>
      </c>
    </row>
    <row r="386" spans="1:6" ht="27.6">
      <c r="A386" s="234" t="s">
        <v>580</v>
      </c>
      <c r="B386" s="235">
        <v>7</v>
      </c>
      <c r="C386" s="235">
        <v>9</v>
      </c>
      <c r="D386" s="236" t="s">
        <v>581</v>
      </c>
      <c r="E386" s="237" t="s">
        <v>265</v>
      </c>
      <c r="F386" s="238">
        <v>37.4</v>
      </c>
    </row>
    <row r="387" spans="1:6">
      <c r="A387" s="234" t="s">
        <v>582</v>
      </c>
      <c r="B387" s="235">
        <v>7</v>
      </c>
      <c r="C387" s="235">
        <v>9</v>
      </c>
      <c r="D387" s="236" t="s">
        <v>583</v>
      </c>
      <c r="E387" s="237" t="s">
        <v>265</v>
      </c>
      <c r="F387" s="238">
        <v>26</v>
      </c>
    </row>
    <row r="388" spans="1:6" ht="18" customHeight="1">
      <c r="A388" s="234" t="s">
        <v>295</v>
      </c>
      <c r="B388" s="235">
        <v>7</v>
      </c>
      <c r="C388" s="235">
        <v>9</v>
      </c>
      <c r="D388" s="236" t="s">
        <v>584</v>
      </c>
      <c r="E388" s="237" t="s">
        <v>265</v>
      </c>
      <c r="F388" s="238">
        <v>26</v>
      </c>
    </row>
    <row r="389" spans="1:6" ht="12.6" customHeight="1">
      <c r="A389" s="234" t="s">
        <v>282</v>
      </c>
      <c r="B389" s="235">
        <v>7</v>
      </c>
      <c r="C389" s="235">
        <v>9</v>
      </c>
      <c r="D389" s="236" t="s">
        <v>584</v>
      </c>
      <c r="E389" s="237" t="s">
        <v>283</v>
      </c>
      <c r="F389" s="238">
        <v>26</v>
      </c>
    </row>
    <row r="390" spans="1:6">
      <c r="A390" s="234" t="s">
        <v>585</v>
      </c>
      <c r="B390" s="235">
        <v>7</v>
      </c>
      <c r="C390" s="235">
        <v>9</v>
      </c>
      <c r="D390" s="236" t="s">
        <v>586</v>
      </c>
      <c r="E390" s="237" t="s">
        <v>265</v>
      </c>
      <c r="F390" s="238">
        <v>11.4</v>
      </c>
    </row>
    <row r="391" spans="1:6" ht="15" customHeight="1">
      <c r="A391" s="234" t="s">
        <v>295</v>
      </c>
      <c r="B391" s="235">
        <v>7</v>
      </c>
      <c r="C391" s="235">
        <v>9</v>
      </c>
      <c r="D391" s="236" t="s">
        <v>587</v>
      </c>
      <c r="E391" s="237" t="s">
        <v>265</v>
      </c>
      <c r="F391" s="238">
        <v>11.4</v>
      </c>
    </row>
    <row r="392" spans="1:6" ht="12.6" customHeight="1">
      <c r="A392" s="234" t="s">
        <v>282</v>
      </c>
      <c r="B392" s="235">
        <v>7</v>
      </c>
      <c r="C392" s="235">
        <v>9</v>
      </c>
      <c r="D392" s="236" t="s">
        <v>587</v>
      </c>
      <c r="E392" s="237" t="s">
        <v>283</v>
      </c>
      <c r="F392" s="238">
        <v>11.4</v>
      </c>
    </row>
    <row r="393" spans="1:6" ht="27.6">
      <c r="A393" s="234" t="s">
        <v>449</v>
      </c>
      <c r="B393" s="235">
        <v>7</v>
      </c>
      <c r="C393" s="235">
        <v>9</v>
      </c>
      <c r="D393" s="236" t="s">
        <v>450</v>
      </c>
      <c r="E393" s="237" t="s">
        <v>265</v>
      </c>
      <c r="F393" s="238">
        <v>15</v>
      </c>
    </row>
    <row r="394" spans="1:6" ht="27.6">
      <c r="A394" s="234" t="s">
        <v>451</v>
      </c>
      <c r="B394" s="235">
        <v>7</v>
      </c>
      <c r="C394" s="235">
        <v>9</v>
      </c>
      <c r="D394" s="236" t="s">
        <v>452</v>
      </c>
      <c r="E394" s="237" t="s">
        <v>265</v>
      </c>
      <c r="F394" s="238">
        <v>15</v>
      </c>
    </row>
    <row r="395" spans="1:6" ht="41.4">
      <c r="A395" s="234" t="s">
        <v>588</v>
      </c>
      <c r="B395" s="235">
        <v>7</v>
      </c>
      <c r="C395" s="235">
        <v>9</v>
      </c>
      <c r="D395" s="236" t="s">
        <v>589</v>
      </c>
      <c r="E395" s="237" t="s">
        <v>265</v>
      </c>
      <c r="F395" s="238">
        <v>15</v>
      </c>
    </row>
    <row r="396" spans="1:6" ht="12.6" customHeight="1">
      <c r="A396" s="234" t="s">
        <v>282</v>
      </c>
      <c r="B396" s="235">
        <v>7</v>
      </c>
      <c r="C396" s="235">
        <v>9</v>
      </c>
      <c r="D396" s="236" t="s">
        <v>589</v>
      </c>
      <c r="E396" s="237" t="s">
        <v>283</v>
      </c>
      <c r="F396" s="238">
        <v>15</v>
      </c>
    </row>
    <row r="397" spans="1:6" s="233" customFormat="1">
      <c r="A397" s="228" t="s">
        <v>590</v>
      </c>
      <c r="B397" s="229">
        <v>8</v>
      </c>
      <c r="C397" s="229">
        <v>0</v>
      </c>
      <c r="D397" s="230" t="s">
        <v>265</v>
      </c>
      <c r="E397" s="231" t="s">
        <v>265</v>
      </c>
      <c r="F397" s="232">
        <v>16350</v>
      </c>
    </row>
    <row r="398" spans="1:6">
      <c r="A398" s="234" t="s">
        <v>591</v>
      </c>
      <c r="B398" s="235">
        <v>8</v>
      </c>
      <c r="C398" s="235">
        <v>1</v>
      </c>
      <c r="D398" s="236" t="s">
        <v>265</v>
      </c>
      <c r="E398" s="237" t="s">
        <v>265</v>
      </c>
      <c r="F398" s="238">
        <v>15300.1</v>
      </c>
    </row>
    <row r="399" spans="1:6">
      <c r="A399" s="234" t="s">
        <v>592</v>
      </c>
      <c r="B399" s="235">
        <v>8</v>
      </c>
      <c r="C399" s="235">
        <v>1</v>
      </c>
      <c r="D399" s="236" t="s">
        <v>593</v>
      </c>
      <c r="E399" s="237" t="s">
        <v>265</v>
      </c>
      <c r="F399" s="238">
        <v>4907.2</v>
      </c>
    </row>
    <row r="400" spans="1:6" ht="27.6">
      <c r="A400" s="234" t="s">
        <v>352</v>
      </c>
      <c r="B400" s="235">
        <v>8</v>
      </c>
      <c r="C400" s="235">
        <v>1</v>
      </c>
      <c r="D400" s="236" t="s">
        <v>594</v>
      </c>
      <c r="E400" s="237" t="s">
        <v>265</v>
      </c>
      <c r="F400" s="238">
        <v>4907.2</v>
      </c>
    </row>
    <row r="401" spans="1:6" ht="38.4" customHeight="1">
      <c r="A401" s="234" t="s">
        <v>273</v>
      </c>
      <c r="B401" s="235">
        <v>8</v>
      </c>
      <c r="C401" s="235">
        <v>1</v>
      </c>
      <c r="D401" s="236" t="s">
        <v>594</v>
      </c>
      <c r="E401" s="237" t="s">
        <v>274</v>
      </c>
      <c r="F401" s="238">
        <v>4459.8999999999996</v>
      </c>
    </row>
    <row r="402" spans="1:6" ht="12.6" customHeight="1">
      <c r="A402" s="234" t="s">
        <v>282</v>
      </c>
      <c r="B402" s="235">
        <v>8</v>
      </c>
      <c r="C402" s="235">
        <v>1</v>
      </c>
      <c r="D402" s="236" t="s">
        <v>594</v>
      </c>
      <c r="E402" s="237" t="s">
        <v>283</v>
      </c>
      <c r="F402" s="238">
        <v>447</v>
      </c>
    </row>
    <row r="403" spans="1:6">
      <c r="A403" s="234" t="s">
        <v>284</v>
      </c>
      <c r="B403" s="235">
        <v>8</v>
      </c>
      <c r="C403" s="235">
        <v>1</v>
      </c>
      <c r="D403" s="236" t="s">
        <v>594</v>
      </c>
      <c r="E403" s="237" t="s">
        <v>285</v>
      </c>
      <c r="F403" s="238">
        <v>0.3</v>
      </c>
    </row>
    <row r="404" spans="1:6">
      <c r="A404" s="234" t="s">
        <v>595</v>
      </c>
      <c r="B404" s="235">
        <v>8</v>
      </c>
      <c r="C404" s="235">
        <v>1</v>
      </c>
      <c r="D404" s="236" t="s">
        <v>596</v>
      </c>
      <c r="E404" s="237" t="s">
        <v>265</v>
      </c>
      <c r="F404" s="238">
        <v>1090.9000000000001</v>
      </c>
    </row>
    <row r="405" spans="1:6" ht="27.6">
      <c r="A405" s="234" t="s">
        <v>352</v>
      </c>
      <c r="B405" s="235">
        <v>8</v>
      </c>
      <c r="C405" s="235">
        <v>1</v>
      </c>
      <c r="D405" s="236" t="s">
        <v>597</v>
      </c>
      <c r="E405" s="237" t="s">
        <v>265</v>
      </c>
      <c r="F405" s="238">
        <v>1090.9000000000001</v>
      </c>
    </row>
    <row r="406" spans="1:6" ht="38.4" customHeight="1">
      <c r="A406" s="234" t="s">
        <v>273</v>
      </c>
      <c r="B406" s="235">
        <v>8</v>
      </c>
      <c r="C406" s="235">
        <v>1</v>
      </c>
      <c r="D406" s="236" t="s">
        <v>597</v>
      </c>
      <c r="E406" s="237" t="s">
        <v>274</v>
      </c>
      <c r="F406" s="238">
        <v>906</v>
      </c>
    </row>
    <row r="407" spans="1:6" ht="12.6" customHeight="1">
      <c r="A407" s="234" t="s">
        <v>282</v>
      </c>
      <c r="B407" s="235">
        <v>8</v>
      </c>
      <c r="C407" s="235">
        <v>1</v>
      </c>
      <c r="D407" s="236" t="s">
        <v>597</v>
      </c>
      <c r="E407" s="237" t="s">
        <v>283</v>
      </c>
      <c r="F407" s="238">
        <v>184.8</v>
      </c>
    </row>
    <row r="408" spans="1:6">
      <c r="A408" s="234" t="s">
        <v>284</v>
      </c>
      <c r="B408" s="235">
        <v>8</v>
      </c>
      <c r="C408" s="235">
        <v>1</v>
      </c>
      <c r="D408" s="236" t="s">
        <v>597</v>
      </c>
      <c r="E408" s="237" t="s">
        <v>285</v>
      </c>
      <c r="F408" s="238">
        <v>0.1</v>
      </c>
    </row>
    <row r="409" spans="1:6">
      <c r="A409" s="234" t="s">
        <v>598</v>
      </c>
      <c r="B409" s="235">
        <v>8</v>
      </c>
      <c r="C409" s="235">
        <v>1</v>
      </c>
      <c r="D409" s="236" t="s">
        <v>599</v>
      </c>
      <c r="E409" s="237" t="s">
        <v>265</v>
      </c>
      <c r="F409" s="238">
        <v>8536</v>
      </c>
    </row>
    <row r="410" spans="1:6" ht="27.6">
      <c r="A410" s="234" t="s">
        <v>352</v>
      </c>
      <c r="B410" s="235">
        <v>8</v>
      </c>
      <c r="C410" s="235">
        <v>1</v>
      </c>
      <c r="D410" s="236" t="s">
        <v>600</v>
      </c>
      <c r="E410" s="237" t="s">
        <v>265</v>
      </c>
      <c r="F410" s="238">
        <v>6352.4</v>
      </c>
    </row>
    <row r="411" spans="1:6" ht="38.4" customHeight="1">
      <c r="A411" s="234" t="s">
        <v>273</v>
      </c>
      <c r="B411" s="235">
        <v>8</v>
      </c>
      <c r="C411" s="235">
        <v>1</v>
      </c>
      <c r="D411" s="236" t="s">
        <v>600</v>
      </c>
      <c r="E411" s="237" t="s">
        <v>274</v>
      </c>
      <c r="F411" s="238">
        <v>5258.2</v>
      </c>
    </row>
    <row r="412" spans="1:6" ht="12.6" customHeight="1">
      <c r="A412" s="234" t="s">
        <v>282</v>
      </c>
      <c r="B412" s="235">
        <v>8</v>
      </c>
      <c r="C412" s="235">
        <v>1</v>
      </c>
      <c r="D412" s="236" t="s">
        <v>600</v>
      </c>
      <c r="E412" s="237" t="s">
        <v>283</v>
      </c>
      <c r="F412" s="238">
        <v>1091.7</v>
      </c>
    </row>
    <row r="413" spans="1:6">
      <c r="A413" s="234" t="s">
        <v>284</v>
      </c>
      <c r="B413" s="235">
        <v>8</v>
      </c>
      <c r="C413" s="235">
        <v>1</v>
      </c>
      <c r="D413" s="236" t="s">
        <v>600</v>
      </c>
      <c r="E413" s="237" t="s">
        <v>285</v>
      </c>
      <c r="F413" s="238">
        <v>2.5</v>
      </c>
    </row>
    <row r="414" spans="1:6" ht="41.4">
      <c r="A414" s="234" t="s">
        <v>601</v>
      </c>
      <c r="B414" s="235">
        <v>8</v>
      </c>
      <c r="C414" s="235">
        <v>1</v>
      </c>
      <c r="D414" s="236" t="s">
        <v>602</v>
      </c>
      <c r="E414" s="237" t="s">
        <v>265</v>
      </c>
      <c r="F414" s="238">
        <v>58.2</v>
      </c>
    </row>
    <row r="415" spans="1:6" ht="12.6" customHeight="1">
      <c r="A415" s="234" t="s">
        <v>282</v>
      </c>
      <c r="B415" s="235">
        <v>8</v>
      </c>
      <c r="C415" s="235">
        <v>1</v>
      </c>
      <c r="D415" s="236" t="s">
        <v>602</v>
      </c>
      <c r="E415" s="237" t="s">
        <v>283</v>
      </c>
      <c r="F415" s="238">
        <v>58.2</v>
      </c>
    </row>
    <row r="416" spans="1:6" ht="27" customHeight="1">
      <c r="A416" s="234" t="s">
        <v>191</v>
      </c>
      <c r="B416" s="235">
        <v>8</v>
      </c>
      <c r="C416" s="235">
        <v>1</v>
      </c>
      <c r="D416" s="236" t="s">
        <v>603</v>
      </c>
      <c r="E416" s="237" t="s">
        <v>265</v>
      </c>
      <c r="F416" s="238">
        <v>2067.1999999999998</v>
      </c>
    </row>
    <row r="417" spans="1:6" ht="38.4" customHeight="1">
      <c r="A417" s="234" t="s">
        <v>273</v>
      </c>
      <c r="B417" s="235">
        <v>8</v>
      </c>
      <c r="C417" s="235">
        <v>1</v>
      </c>
      <c r="D417" s="236" t="s">
        <v>603</v>
      </c>
      <c r="E417" s="237" t="s">
        <v>274</v>
      </c>
      <c r="F417" s="238">
        <v>2067.1999999999998</v>
      </c>
    </row>
    <row r="418" spans="1:6" ht="27.6">
      <c r="A418" s="234" t="s">
        <v>604</v>
      </c>
      <c r="B418" s="235">
        <v>8</v>
      </c>
      <c r="C418" s="235">
        <v>1</v>
      </c>
      <c r="D418" s="236" t="s">
        <v>605</v>
      </c>
      <c r="E418" s="237" t="s">
        <v>265</v>
      </c>
      <c r="F418" s="238">
        <v>58.2</v>
      </c>
    </row>
    <row r="419" spans="1:6" ht="12.6" customHeight="1">
      <c r="A419" s="234" t="s">
        <v>282</v>
      </c>
      <c r="B419" s="235">
        <v>8</v>
      </c>
      <c r="C419" s="235">
        <v>1</v>
      </c>
      <c r="D419" s="236" t="s">
        <v>605</v>
      </c>
      <c r="E419" s="237" t="s">
        <v>283</v>
      </c>
      <c r="F419" s="238">
        <v>58.2</v>
      </c>
    </row>
    <row r="420" spans="1:6" ht="41.4">
      <c r="A420" s="234" t="s">
        <v>291</v>
      </c>
      <c r="B420" s="235">
        <v>8</v>
      </c>
      <c r="C420" s="235">
        <v>1</v>
      </c>
      <c r="D420" s="236" t="s">
        <v>292</v>
      </c>
      <c r="E420" s="237" t="s">
        <v>265</v>
      </c>
      <c r="F420" s="238">
        <v>240</v>
      </c>
    </row>
    <row r="421" spans="1:6" ht="41.4">
      <c r="A421" s="234" t="s">
        <v>484</v>
      </c>
      <c r="B421" s="235">
        <v>8</v>
      </c>
      <c r="C421" s="235">
        <v>1</v>
      </c>
      <c r="D421" s="236" t="s">
        <v>485</v>
      </c>
      <c r="E421" s="237" t="s">
        <v>265</v>
      </c>
      <c r="F421" s="238">
        <v>156</v>
      </c>
    </row>
    <row r="422" spans="1:6" ht="16.2" customHeight="1">
      <c r="A422" s="234" t="s">
        <v>295</v>
      </c>
      <c r="B422" s="235">
        <v>8</v>
      </c>
      <c r="C422" s="235">
        <v>1</v>
      </c>
      <c r="D422" s="236" t="s">
        <v>486</v>
      </c>
      <c r="E422" s="237" t="s">
        <v>265</v>
      </c>
      <c r="F422" s="238">
        <v>156</v>
      </c>
    </row>
    <row r="423" spans="1:6" ht="12.6" customHeight="1">
      <c r="A423" s="234" t="s">
        <v>282</v>
      </c>
      <c r="B423" s="235">
        <v>8</v>
      </c>
      <c r="C423" s="235">
        <v>1</v>
      </c>
      <c r="D423" s="236" t="s">
        <v>486</v>
      </c>
      <c r="E423" s="237" t="s">
        <v>283</v>
      </c>
      <c r="F423" s="238">
        <v>156</v>
      </c>
    </row>
    <row r="424" spans="1:6" ht="41.4">
      <c r="A424" s="234" t="s">
        <v>487</v>
      </c>
      <c r="B424" s="235">
        <v>8</v>
      </c>
      <c r="C424" s="235">
        <v>1</v>
      </c>
      <c r="D424" s="236" t="s">
        <v>488</v>
      </c>
      <c r="E424" s="237" t="s">
        <v>265</v>
      </c>
      <c r="F424" s="238">
        <v>84</v>
      </c>
    </row>
    <row r="425" spans="1:6" ht="18" customHeight="1">
      <c r="A425" s="234" t="s">
        <v>295</v>
      </c>
      <c r="B425" s="235">
        <v>8</v>
      </c>
      <c r="C425" s="235">
        <v>1</v>
      </c>
      <c r="D425" s="236" t="s">
        <v>489</v>
      </c>
      <c r="E425" s="237" t="s">
        <v>265</v>
      </c>
      <c r="F425" s="238">
        <v>84</v>
      </c>
    </row>
    <row r="426" spans="1:6" ht="12.6" customHeight="1">
      <c r="A426" s="234" t="s">
        <v>282</v>
      </c>
      <c r="B426" s="235">
        <v>8</v>
      </c>
      <c r="C426" s="235">
        <v>1</v>
      </c>
      <c r="D426" s="236" t="s">
        <v>489</v>
      </c>
      <c r="E426" s="237" t="s">
        <v>283</v>
      </c>
      <c r="F426" s="238">
        <v>84</v>
      </c>
    </row>
    <row r="427" spans="1:6" ht="27.6">
      <c r="A427" s="234" t="s">
        <v>493</v>
      </c>
      <c r="B427" s="235">
        <v>8</v>
      </c>
      <c r="C427" s="235">
        <v>1</v>
      </c>
      <c r="D427" s="236" t="s">
        <v>494</v>
      </c>
      <c r="E427" s="237" t="s">
        <v>265</v>
      </c>
      <c r="F427" s="238">
        <v>526</v>
      </c>
    </row>
    <row r="428" spans="1:6" ht="41.4">
      <c r="A428" s="234" t="s">
        <v>606</v>
      </c>
      <c r="B428" s="235">
        <v>8</v>
      </c>
      <c r="C428" s="235">
        <v>1</v>
      </c>
      <c r="D428" s="236" t="s">
        <v>607</v>
      </c>
      <c r="E428" s="237" t="s">
        <v>265</v>
      </c>
      <c r="F428" s="238">
        <v>300</v>
      </c>
    </row>
    <row r="429" spans="1:6" ht="18" customHeight="1">
      <c r="A429" s="234" t="s">
        <v>295</v>
      </c>
      <c r="B429" s="235">
        <v>8</v>
      </c>
      <c r="C429" s="235">
        <v>1</v>
      </c>
      <c r="D429" s="236" t="s">
        <v>608</v>
      </c>
      <c r="E429" s="237" t="s">
        <v>265</v>
      </c>
      <c r="F429" s="238">
        <v>300</v>
      </c>
    </row>
    <row r="430" spans="1:6" ht="12.6" customHeight="1">
      <c r="A430" s="234" t="s">
        <v>282</v>
      </c>
      <c r="B430" s="235">
        <v>8</v>
      </c>
      <c r="C430" s="235">
        <v>1</v>
      </c>
      <c r="D430" s="236" t="s">
        <v>608</v>
      </c>
      <c r="E430" s="237" t="s">
        <v>283</v>
      </c>
      <c r="F430" s="238">
        <v>300</v>
      </c>
    </row>
    <row r="431" spans="1:6" ht="27.6">
      <c r="A431" s="234" t="s">
        <v>609</v>
      </c>
      <c r="B431" s="235">
        <v>8</v>
      </c>
      <c r="C431" s="235">
        <v>1</v>
      </c>
      <c r="D431" s="236" t="s">
        <v>610</v>
      </c>
      <c r="E431" s="237" t="s">
        <v>265</v>
      </c>
      <c r="F431" s="238">
        <v>226</v>
      </c>
    </row>
    <row r="432" spans="1:6" ht="18" customHeight="1">
      <c r="A432" s="234" t="s">
        <v>295</v>
      </c>
      <c r="B432" s="235">
        <v>8</v>
      </c>
      <c r="C432" s="235">
        <v>1</v>
      </c>
      <c r="D432" s="236" t="s">
        <v>611</v>
      </c>
      <c r="E432" s="237" t="s">
        <v>265</v>
      </c>
      <c r="F432" s="238">
        <v>226</v>
      </c>
    </row>
    <row r="433" spans="1:6" ht="12.6" customHeight="1">
      <c r="A433" s="234" t="s">
        <v>282</v>
      </c>
      <c r="B433" s="235">
        <v>8</v>
      </c>
      <c r="C433" s="235">
        <v>1</v>
      </c>
      <c r="D433" s="236" t="s">
        <v>611</v>
      </c>
      <c r="E433" s="237" t="s">
        <v>283</v>
      </c>
      <c r="F433" s="238">
        <v>226</v>
      </c>
    </row>
    <row r="434" spans="1:6">
      <c r="A434" s="234" t="s">
        <v>612</v>
      </c>
      <c r="B434" s="235">
        <v>8</v>
      </c>
      <c r="C434" s="235">
        <v>4</v>
      </c>
      <c r="D434" s="236" t="s">
        <v>265</v>
      </c>
      <c r="E434" s="237" t="s">
        <v>265</v>
      </c>
      <c r="F434" s="238">
        <v>1049.9000000000001</v>
      </c>
    </row>
    <row r="435" spans="1:6" ht="27.6">
      <c r="A435" s="234" t="s">
        <v>267</v>
      </c>
      <c r="B435" s="235">
        <v>8</v>
      </c>
      <c r="C435" s="235">
        <v>4</v>
      </c>
      <c r="D435" s="236" t="s">
        <v>268</v>
      </c>
      <c r="E435" s="237" t="s">
        <v>265</v>
      </c>
      <c r="F435" s="238">
        <v>1049.9000000000001</v>
      </c>
    </row>
    <row r="436" spans="1:6">
      <c r="A436" s="234" t="s">
        <v>278</v>
      </c>
      <c r="B436" s="235">
        <v>8</v>
      </c>
      <c r="C436" s="235">
        <v>4</v>
      </c>
      <c r="D436" s="236" t="s">
        <v>279</v>
      </c>
      <c r="E436" s="237" t="s">
        <v>265</v>
      </c>
      <c r="F436" s="238">
        <v>1049.9000000000001</v>
      </c>
    </row>
    <row r="437" spans="1:6" ht="13.95" customHeight="1">
      <c r="A437" s="234" t="s">
        <v>271</v>
      </c>
      <c r="B437" s="235">
        <v>8</v>
      </c>
      <c r="C437" s="235">
        <v>4</v>
      </c>
      <c r="D437" s="236" t="s">
        <v>280</v>
      </c>
      <c r="E437" s="237" t="s">
        <v>265</v>
      </c>
      <c r="F437" s="238">
        <v>246.1</v>
      </c>
    </row>
    <row r="438" spans="1:6" ht="38.4" customHeight="1">
      <c r="A438" s="234" t="s">
        <v>273</v>
      </c>
      <c r="B438" s="235">
        <v>8</v>
      </c>
      <c r="C438" s="235">
        <v>4</v>
      </c>
      <c r="D438" s="236" t="s">
        <v>280</v>
      </c>
      <c r="E438" s="237" t="s">
        <v>274</v>
      </c>
      <c r="F438" s="238">
        <v>246.1</v>
      </c>
    </row>
    <row r="439" spans="1:6">
      <c r="A439" s="234" t="s">
        <v>275</v>
      </c>
      <c r="B439" s="235">
        <v>8</v>
      </c>
      <c r="C439" s="235">
        <v>4</v>
      </c>
      <c r="D439" s="236" t="s">
        <v>281</v>
      </c>
      <c r="E439" s="237" t="s">
        <v>265</v>
      </c>
      <c r="F439" s="238">
        <v>803.8</v>
      </c>
    </row>
    <row r="440" spans="1:6" ht="38.4" customHeight="1">
      <c r="A440" s="234" t="s">
        <v>273</v>
      </c>
      <c r="B440" s="235">
        <v>8</v>
      </c>
      <c r="C440" s="235">
        <v>4</v>
      </c>
      <c r="D440" s="236" t="s">
        <v>281</v>
      </c>
      <c r="E440" s="237" t="s">
        <v>274</v>
      </c>
      <c r="F440" s="238">
        <v>793.9</v>
      </c>
    </row>
    <row r="441" spans="1:6" ht="12.6" customHeight="1">
      <c r="A441" s="234" t="s">
        <v>282</v>
      </c>
      <c r="B441" s="235">
        <v>8</v>
      </c>
      <c r="C441" s="235">
        <v>4</v>
      </c>
      <c r="D441" s="236" t="s">
        <v>281</v>
      </c>
      <c r="E441" s="237" t="s">
        <v>283</v>
      </c>
      <c r="F441" s="238">
        <v>9.8000000000000007</v>
      </c>
    </row>
    <row r="442" spans="1:6">
      <c r="A442" s="234" t="s">
        <v>284</v>
      </c>
      <c r="B442" s="235">
        <v>8</v>
      </c>
      <c r="C442" s="235">
        <v>4</v>
      </c>
      <c r="D442" s="236" t="s">
        <v>281</v>
      </c>
      <c r="E442" s="237" t="s">
        <v>285</v>
      </c>
      <c r="F442" s="238">
        <v>0.1</v>
      </c>
    </row>
    <row r="443" spans="1:6" s="233" customFormat="1">
      <c r="A443" s="228" t="s">
        <v>613</v>
      </c>
      <c r="B443" s="229">
        <v>10</v>
      </c>
      <c r="C443" s="229">
        <v>0</v>
      </c>
      <c r="D443" s="230" t="s">
        <v>265</v>
      </c>
      <c r="E443" s="231" t="s">
        <v>265</v>
      </c>
      <c r="F443" s="232">
        <f>19522.2+2250</f>
        <v>21772.2</v>
      </c>
    </row>
    <row r="444" spans="1:6">
      <c r="A444" s="234" t="s">
        <v>614</v>
      </c>
      <c r="B444" s="235">
        <v>10</v>
      </c>
      <c r="C444" s="235">
        <v>1</v>
      </c>
      <c r="D444" s="236" t="s">
        <v>265</v>
      </c>
      <c r="E444" s="237" t="s">
        <v>265</v>
      </c>
      <c r="F444" s="238">
        <v>4367</v>
      </c>
    </row>
    <row r="445" spans="1:6">
      <c r="A445" s="234" t="s">
        <v>615</v>
      </c>
      <c r="B445" s="235">
        <v>10</v>
      </c>
      <c r="C445" s="235">
        <v>1</v>
      </c>
      <c r="D445" s="236" t="s">
        <v>616</v>
      </c>
      <c r="E445" s="237" t="s">
        <v>265</v>
      </c>
      <c r="F445" s="238">
        <v>4367</v>
      </c>
    </row>
    <row r="446" spans="1:6">
      <c r="A446" s="234" t="s">
        <v>617</v>
      </c>
      <c r="B446" s="235">
        <v>10</v>
      </c>
      <c r="C446" s="235">
        <v>1</v>
      </c>
      <c r="D446" s="236" t="s">
        <v>618</v>
      </c>
      <c r="E446" s="237" t="s">
        <v>265</v>
      </c>
      <c r="F446" s="238">
        <v>4367</v>
      </c>
    </row>
    <row r="447" spans="1:6" ht="69">
      <c r="A447" s="234" t="s">
        <v>619</v>
      </c>
      <c r="B447" s="235">
        <v>10</v>
      </c>
      <c r="C447" s="235">
        <v>1</v>
      </c>
      <c r="D447" s="236" t="s">
        <v>620</v>
      </c>
      <c r="E447" s="237" t="s">
        <v>265</v>
      </c>
      <c r="F447" s="238">
        <v>4367</v>
      </c>
    </row>
    <row r="448" spans="1:6">
      <c r="A448" s="234" t="s">
        <v>346</v>
      </c>
      <c r="B448" s="235">
        <v>10</v>
      </c>
      <c r="C448" s="235">
        <v>1</v>
      </c>
      <c r="D448" s="236" t="s">
        <v>620</v>
      </c>
      <c r="E448" s="237" t="s">
        <v>347</v>
      </c>
      <c r="F448" s="238">
        <v>4367</v>
      </c>
    </row>
    <row r="449" spans="1:6">
      <c r="A449" s="234" t="s">
        <v>621</v>
      </c>
      <c r="B449" s="235">
        <v>10</v>
      </c>
      <c r="C449" s="235">
        <v>3</v>
      </c>
      <c r="D449" s="236" t="s">
        <v>265</v>
      </c>
      <c r="E449" s="237" t="s">
        <v>265</v>
      </c>
      <c r="F449" s="238">
        <f>8129.1+2250</f>
        <v>10379.1</v>
      </c>
    </row>
    <row r="450" spans="1:6" ht="27.6">
      <c r="A450" s="234" t="s">
        <v>267</v>
      </c>
      <c r="B450" s="235">
        <v>10</v>
      </c>
      <c r="C450" s="235">
        <v>3</v>
      </c>
      <c r="D450" s="236" t="s">
        <v>268</v>
      </c>
      <c r="E450" s="237" t="s">
        <v>265</v>
      </c>
      <c r="F450" s="238">
        <f>7629.9+2250</f>
        <v>9879.9</v>
      </c>
    </row>
    <row r="451" spans="1:6">
      <c r="A451" s="234" t="s">
        <v>326</v>
      </c>
      <c r="B451" s="235">
        <v>10</v>
      </c>
      <c r="C451" s="235">
        <v>3</v>
      </c>
      <c r="D451" s="236" t="s">
        <v>327</v>
      </c>
      <c r="E451" s="237" t="s">
        <v>265</v>
      </c>
      <c r="F451" s="238">
        <f>7629.9+2250</f>
        <v>9879.9</v>
      </c>
    </row>
    <row r="452" spans="1:6" ht="55.2">
      <c r="A452" s="234" t="s">
        <v>622</v>
      </c>
      <c r="B452" s="235">
        <v>10</v>
      </c>
      <c r="C452" s="235">
        <v>3</v>
      </c>
      <c r="D452" s="236" t="s">
        <v>623</v>
      </c>
      <c r="E452" s="237" t="s">
        <v>265</v>
      </c>
      <c r="F452" s="238">
        <v>872.9</v>
      </c>
    </row>
    <row r="453" spans="1:6" ht="38.4" customHeight="1">
      <c r="A453" s="234" t="s">
        <v>273</v>
      </c>
      <c r="B453" s="235">
        <v>10</v>
      </c>
      <c r="C453" s="235">
        <v>3</v>
      </c>
      <c r="D453" s="236" t="s">
        <v>623</v>
      </c>
      <c r="E453" s="237" t="s">
        <v>274</v>
      </c>
      <c r="F453" s="238">
        <v>831.3</v>
      </c>
    </row>
    <row r="454" spans="1:6" ht="12.6" customHeight="1">
      <c r="A454" s="234" t="s">
        <v>282</v>
      </c>
      <c r="B454" s="235">
        <v>10</v>
      </c>
      <c r="C454" s="235">
        <v>3</v>
      </c>
      <c r="D454" s="236" t="s">
        <v>623</v>
      </c>
      <c r="E454" s="237" t="s">
        <v>283</v>
      </c>
      <c r="F454" s="238">
        <v>41.6</v>
      </c>
    </row>
    <row r="455" spans="1:6" ht="27.6">
      <c r="A455" s="234" t="s">
        <v>624</v>
      </c>
      <c r="B455" s="235">
        <v>10</v>
      </c>
      <c r="C455" s="235">
        <v>3</v>
      </c>
      <c r="D455" s="236" t="s">
        <v>625</v>
      </c>
      <c r="E455" s="237" t="s">
        <v>265</v>
      </c>
      <c r="F455" s="238">
        <f>6757+2250</f>
        <v>9007</v>
      </c>
    </row>
    <row r="456" spans="1:6" ht="12.6" customHeight="1">
      <c r="A456" s="234" t="s">
        <v>282</v>
      </c>
      <c r="B456" s="235">
        <v>10</v>
      </c>
      <c r="C456" s="235">
        <v>3</v>
      </c>
      <c r="D456" s="236" t="s">
        <v>625</v>
      </c>
      <c r="E456" s="237" t="s">
        <v>283</v>
      </c>
      <c r="F456" s="238">
        <f>237+50</f>
        <v>287</v>
      </c>
    </row>
    <row r="457" spans="1:6">
      <c r="A457" s="234" t="s">
        <v>346</v>
      </c>
      <c r="B457" s="235">
        <v>10</v>
      </c>
      <c r="C457" s="235">
        <v>3</v>
      </c>
      <c r="D457" s="236" t="s">
        <v>625</v>
      </c>
      <c r="E457" s="237" t="s">
        <v>347</v>
      </c>
      <c r="F457" s="238">
        <f>6520+2200</f>
        <v>8720</v>
      </c>
    </row>
    <row r="458" spans="1:6" ht="27.6">
      <c r="A458" s="234" t="s">
        <v>626</v>
      </c>
      <c r="B458" s="235">
        <v>10</v>
      </c>
      <c r="C458" s="235">
        <v>3</v>
      </c>
      <c r="D458" s="236" t="s">
        <v>627</v>
      </c>
      <c r="E458" s="237" t="s">
        <v>265</v>
      </c>
      <c r="F458" s="238">
        <v>499.2</v>
      </c>
    </row>
    <row r="459" spans="1:6" ht="41.4">
      <c r="A459" s="234" t="s">
        <v>628</v>
      </c>
      <c r="B459" s="235">
        <v>10</v>
      </c>
      <c r="C459" s="235">
        <v>3</v>
      </c>
      <c r="D459" s="236" t="s">
        <v>629</v>
      </c>
      <c r="E459" s="237" t="s">
        <v>265</v>
      </c>
      <c r="F459" s="238">
        <v>499.2</v>
      </c>
    </row>
    <row r="460" spans="1:6" ht="27.6">
      <c r="A460" s="234" t="s">
        <v>630</v>
      </c>
      <c r="B460" s="235">
        <v>10</v>
      </c>
      <c r="C460" s="235">
        <v>3</v>
      </c>
      <c r="D460" s="236" t="s">
        <v>631</v>
      </c>
      <c r="E460" s="237" t="s">
        <v>265</v>
      </c>
      <c r="F460" s="238">
        <v>30</v>
      </c>
    </row>
    <row r="461" spans="1:6">
      <c r="A461" s="234" t="s">
        <v>346</v>
      </c>
      <c r="B461" s="235">
        <v>10</v>
      </c>
      <c r="C461" s="235">
        <v>3</v>
      </c>
      <c r="D461" s="236" t="s">
        <v>631</v>
      </c>
      <c r="E461" s="237" t="s">
        <v>347</v>
      </c>
      <c r="F461" s="238">
        <v>30</v>
      </c>
    </row>
    <row r="462" spans="1:6" ht="27.6">
      <c r="A462" s="234" t="s">
        <v>632</v>
      </c>
      <c r="B462" s="235">
        <v>10</v>
      </c>
      <c r="C462" s="235">
        <v>3</v>
      </c>
      <c r="D462" s="236" t="s">
        <v>633</v>
      </c>
      <c r="E462" s="237" t="s">
        <v>265</v>
      </c>
      <c r="F462" s="238">
        <v>151.19999999999999</v>
      </c>
    </row>
    <row r="463" spans="1:6">
      <c r="A463" s="234" t="s">
        <v>346</v>
      </c>
      <c r="B463" s="235">
        <v>10</v>
      </c>
      <c r="C463" s="235">
        <v>3</v>
      </c>
      <c r="D463" s="236" t="s">
        <v>633</v>
      </c>
      <c r="E463" s="237" t="s">
        <v>347</v>
      </c>
      <c r="F463" s="238">
        <v>151.19999999999999</v>
      </c>
    </row>
    <row r="464" spans="1:6" ht="55.2">
      <c r="A464" s="234" t="s">
        <v>634</v>
      </c>
      <c r="B464" s="235">
        <v>10</v>
      </c>
      <c r="C464" s="235">
        <v>3</v>
      </c>
      <c r="D464" s="236" t="s">
        <v>635</v>
      </c>
      <c r="E464" s="237" t="s">
        <v>265</v>
      </c>
      <c r="F464" s="238">
        <v>210</v>
      </c>
    </row>
    <row r="465" spans="1:6">
      <c r="A465" s="234" t="s">
        <v>346</v>
      </c>
      <c r="B465" s="235">
        <v>10</v>
      </c>
      <c r="C465" s="235">
        <v>3</v>
      </c>
      <c r="D465" s="236" t="s">
        <v>635</v>
      </c>
      <c r="E465" s="237" t="s">
        <v>347</v>
      </c>
      <c r="F465" s="238">
        <v>210</v>
      </c>
    </row>
    <row r="466" spans="1:6" ht="55.2">
      <c r="A466" s="234" t="s">
        <v>636</v>
      </c>
      <c r="B466" s="235">
        <v>10</v>
      </c>
      <c r="C466" s="235">
        <v>3</v>
      </c>
      <c r="D466" s="236" t="s">
        <v>637</v>
      </c>
      <c r="E466" s="237" t="s">
        <v>265</v>
      </c>
      <c r="F466" s="238">
        <v>108</v>
      </c>
    </row>
    <row r="467" spans="1:6">
      <c r="A467" s="234" t="s">
        <v>346</v>
      </c>
      <c r="B467" s="235">
        <v>10</v>
      </c>
      <c r="C467" s="235">
        <v>3</v>
      </c>
      <c r="D467" s="236" t="s">
        <v>637</v>
      </c>
      <c r="E467" s="237" t="s">
        <v>347</v>
      </c>
      <c r="F467" s="238">
        <v>108</v>
      </c>
    </row>
    <row r="468" spans="1:6">
      <c r="A468" s="234" t="s">
        <v>638</v>
      </c>
      <c r="B468" s="235">
        <v>10</v>
      </c>
      <c r="C468" s="235">
        <v>4</v>
      </c>
      <c r="D468" s="236" t="s">
        <v>265</v>
      </c>
      <c r="E468" s="237" t="s">
        <v>265</v>
      </c>
      <c r="F468" s="238">
        <v>5706.9</v>
      </c>
    </row>
    <row r="469" spans="1:6" ht="27.6">
      <c r="A469" s="234" t="s">
        <v>267</v>
      </c>
      <c r="B469" s="235">
        <v>10</v>
      </c>
      <c r="C469" s="235">
        <v>4</v>
      </c>
      <c r="D469" s="236" t="s">
        <v>268</v>
      </c>
      <c r="E469" s="237" t="s">
        <v>265</v>
      </c>
      <c r="F469" s="238">
        <v>5706.9</v>
      </c>
    </row>
    <row r="470" spans="1:6">
      <c r="A470" s="234" t="s">
        <v>326</v>
      </c>
      <c r="B470" s="235">
        <v>10</v>
      </c>
      <c r="C470" s="235">
        <v>4</v>
      </c>
      <c r="D470" s="236" t="s">
        <v>327</v>
      </c>
      <c r="E470" s="237" t="s">
        <v>265</v>
      </c>
      <c r="F470" s="238">
        <v>5706.9</v>
      </c>
    </row>
    <row r="471" spans="1:6" ht="41.4">
      <c r="A471" s="234" t="s">
        <v>639</v>
      </c>
      <c r="B471" s="235">
        <v>10</v>
      </c>
      <c r="C471" s="235">
        <v>4</v>
      </c>
      <c r="D471" s="236" t="s">
        <v>640</v>
      </c>
      <c r="E471" s="237" t="s">
        <v>265</v>
      </c>
      <c r="F471" s="238">
        <v>5706.9</v>
      </c>
    </row>
    <row r="472" spans="1:6">
      <c r="A472" s="234" t="s">
        <v>346</v>
      </c>
      <c r="B472" s="235">
        <v>10</v>
      </c>
      <c r="C472" s="235">
        <v>4</v>
      </c>
      <c r="D472" s="236" t="s">
        <v>640</v>
      </c>
      <c r="E472" s="237" t="s">
        <v>347</v>
      </c>
      <c r="F472" s="238">
        <v>5706.9</v>
      </c>
    </row>
    <row r="473" spans="1:6">
      <c r="A473" s="234" t="s">
        <v>641</v>
      </c>
      <c r="B473" s="235">
        <v>10</v>
      </c>
      <c r="C473" s="235">
        <v>6</v>
      </c>
      <c r="D473" s="236" t="s">
        <v>265</v>
      </c>
      <c r="E473" s="237" t="s">
        <v>265</v>
      </c>
      <c r="F473" s="238">
        <v>1319.2</v>
      </c>
    </row>
    <row r="474" spans="1:6" ht="27.6">
      <c r="A474" s="234" t="s">
        <v>267</v>
      </c>
      <c r="B474" s="235">
        <v>10</v>
      </c>
      <c r="C474" s="235">
        <v>6</v>
      </c>
      <c r="D474" s="236" t="s">
        <v>268</v>
      </c>
      <c r="E474" s="237" t="s">
        <v>265</v>
      </c>
      <c r="F474" s="238">
        <v>1219.2</v>
      </c>
    </row>
    <row r="475" spans="1:6">
      <c r="A475" s="234" t="s">
        <v>326</v>
      </c>
      <c r="B475" s="235">
        <v>10</v>
      </c>
      <c r="C475" s="235">
        <v>6</v>
      </c>
      <c r="D475" s="236" t="s">
        <v>327</v>
      </c>
      <c r="E475" s="237" t="s">
        <v>265</v>
      </c>
      <c r="F475" s="238">
        <v>1219.2</v>
      </c>
    </row>
    <row r="476" spans="1:6" ht="55.2">
      <c r="A476" s="234" t="s">
        <v>642</v>
      </c>
      <c r="B476" s="235">
        <v>10</v>
      </c>
      <c r="C476" s="235">
        <v>6</v>
      </c>
      <c r="D476" s="236" t="s">
        <v>643</v>
      </c>
      <c r="E476" s="237" t="s">
        <v>265</v>
      </c>
      <c r="F476" s="238">
        <v>1219.2</v>
      </c>
    </row>
    <row r="477" spans="1:6" ht="38.4" customHeight="1">
      <c r="A477" s="234" t="s">
        <v>273</v>
      </c>
      <c r="B477" s="235">
        <v>10</v>
      </c>
      <c r="C477" s="235">
        <v>6</v>
      </c>
      <c r="D477" s="236" t="s">
        <v>643</v>
      </c>
      <c r="E477" s="237" t="s">
        <v>274</v>
      </c>
      <c r="F477" s="238">
        <v>1116.5999999999999</v>
      </c>
    </row>
    <row r="478" spans="1:6" ht="12.6" customHeight="1">
      <c r="A478" s="234" t="s">
        <v>282</v>
      </c>
      <c r="B478" s="235">
        <v>10</v>
      </c>
      <c r="C478" s="235">
        <v>6</v>
      </c>
      <c r="D478" s="236" t="s">
        <v>643</v>
      </c>
      <c r="E478" s="237" t="s">
        <v>283</v>
      </c>
      <c r="F478" s="238">
        <v>102.6</v>
      </c>
    </row>
    <row r="479" spans="1:6" ht="41.4">
      <c r="A479" s="234" t="s">
        <v>644</v>
      </c>
      <c r="B479" s="235">
        <v>10</v>
      </c>
      <c r="C479" s="235">
        <v>6</v>
      </c>
      <c r="D479" s="236" t="s">
        <v>645</v>
      </c>
      <c r="E479" s="237" t="s">
        <v>265</v>
      </c>
      <c r="F479" s="238">
        <v>100</v>
      </c>
    </row>
    <row r="480" spans="1:6" ht="41.4">
      <c r="A480" s="234" t="s">
        <v>646</v>
      </c>
      <c r="B480" s="235">
        <v>10</v>
      </c>
      <c r="C480" s="235">
        <v>6</v>
      </c>
      <c r="D480" s="236" t="s">
        <v>647</v>
      </c>
      <c r="E480" s="237" t="s">
        <v>265</v>
      </c>
      <c r="F480" s="238">
        <v>100</v>
      </c>
    </row>
    <row r="481" spans="1:6" ht="16.95" customHeight="1">
      <c r="A481" s="234" t="s">
        <v>295</v>
      </c>
      <c r="B481" s="235">
        <v>10</v>
      </c>
      <c r="C481" s="235">
        <v>6</v>
      </c>
      <c r="D481" s="236" t="s">
        <v>648</v>
      </c>
      <c r="E481" s="237" t="s">
        <v>265</v>
      </c>
      <c r="F481" s="238">
        <v>100</v>
      </c>
    </row>
    <row r="482" spans="1:6" ht="12.6" customHeight="1">
      <c r="A482" s="234" t="s">
        <v>282</v>
      </c>
      <c r="B482" s="235">
        <v>10</v>
      </c>
      <c r="C482" s="235">
        <v>6</v>
      </c>
      <c r="D482" s="236" t="s">
        <v>648</v>
      </c>
      <c r="E482" s="237" t="s">
        <v>283</v>
      </c>
      <c r="F482" s="238">
        <v>100</v>
      </c>
    </row>
    <row r="483" spans="1:6" s="233" customFormat="1">
      <c r="A483" s="228" t="s">
        <v>649</v>
      </c>
      <c r="B483" s="229">
        <v>11</v>
      </c>
      <c r="C483" s="229">
        <v>0</v>
      </c>
      <c r="D483" s="230" t="s">
        <v>265</v>
      </c>
      <c r="E483" s="231" t="s">
        <v>265</v>
      </c>
      <c r="F483" s="232">
        <v>426.9</v>
      </c>
    </row>
    <row r="484" spans="1:6">
      <c r="A484" s="234" t="s">
        <v>650</v>
      </c>
      <c r="B484" s="235">
        <v>11</v>
      </c>
      <c r="C484" s="235">
        <v>1</v>
      </c>
      <c r="D484" s="236" t="s">
        <v>265</v>
      </c>
      <c r="E484" s="237" t="s">
        <v>265</v>
      </c>
      <c r="F484" s="238">
        <v>426.9</v>
      </c>
    </row>
    <row r="485" spans="1:6" ht="27" customHeight="1">
      <c r="A485" s="234" t="s">
        <v>651</v>
      </c>
      <c r="B485" s="235">
        <v>11</v>
      </c>
      <c r="C485" s="235">
        <v>1</v>
      </c>
      <c r="D485" s="236" t="s">
        <v>652</v>
      </c>
      <c r="E485" s="237" t="s">
        <v>265</v>
      </c>
      <c r="F485" s="238">
        <v>120</v>
      </c>
    </row>
    <row r="486" spans="1:6">
      <c r="A486" s="234" t="s">
        <v>653</v>
      </c>
      <c r="B486" s="235">
        <v>11</v>
      </c>
      <c r="C486" s="235">
        <v>1</v>
      </c>
      <c r="D486" s="236" t="s">
        <v>654</v>
      </c>
      <c r="E486" s="237" t="s">
        <v>265</v>
      </c>
      <c r="F486" s="238">
        <v>120</v>
      </c>
    </row>
    <row r="487" spans="1:6" ht="16.95" customHeight="1">
      <c r="A487" s="234" t="s">
        <v>295</v>
      </c>
      <c r="B487" s="235">
        <v>11</v>
      </c>
      <c r="C487" s="235">
        <v>1</v>
      </c>
      <c r="D487" s="236" t="s">
        <v>655</v>
      </c>
      <c r="E487" s="237" t="s">
        <v>265</v>
      </c>
      <c r="F487" s="238">
        <v>120</v>
      </c>
    </row>
    <row r="488" spans="1:6" ht="12.6" customHeight="1">
      <c r="A488" s="234" t="s">
        <v>282</v>
      </c>
      <c r="B488" s="235">
        <v>11</v>
      </c>
      <c r="C488" s="235">
        <v>1</v>
      </c>
      <c r="D488" s="236" t="s">
        <v>655</v>
      </c>
      <c r="E488" s="237" t="s">
        <v>283</v>
      </c>
      <c r="F488" s="238">
        <v>120</v>
      </c>
    </row>
    <row r="489" spans="1:6" ht="27.6" customHeight="1">
      <c r="A489" s="234" t="s">
        <v>393</v>
      </c>
      <c r="B489" s="235">
        <v>11</v>
      </c>
      <c r="C489" s="235">
        <v>1</v>
      </c>
      <c r="D489" s="236" t="s">
        <v>394</v>
      </c>
      <c r="E489" s="237" t="s">
        <v>265</v>
      </c>
      <c r="F489" s="238">
        <v>306.89999999999998</v>
      </c>
    </row>
    <row r="490" spans="1:6">
      <c r="A490" s="234" t="s">
        <v>395</v>
      </c>
      <c r="B490" s="235">
        <v>11</v>
      </c>
      <c r="C490" s="235">
        <v>1</v>
      </c>
      <c r="D490" s="236" t="s">
        <v>396</v>
      </c>
      <c r="E490" s="237" t="s">
        <v>265</v>
      </c>
      <c r="F490" s="238">
        <v>306.89999999999998</v>
      </c>
    </row>
    <row r="491" spans="1:6">
      <c r="A491" s="234" t="s">
        <v>656</v>
      </c>
      <c r="B491" s="235">
        <v>11</v>
      </c>
      <c r="C491" s="235">
        <v>1</v>
      </c>
      <c r="D491" s="236" t="s">
        <v>657</v>
      </c>
      <c r="E491" s="237" t="s">
        <v>265</v>
      </c>
      <c r="F491" s="238">
        <v>233.2</v>
      </c>
    </row>
    <row r="492" spans="1:6" ht="12.6" customHeight="1">
      <c r="A492" s="234" t="s">
        <v>282</v>
      </c>
      <c r="B492" s="235">
        <v>11</v>
      </c>
      <c r="C492" s="235">
        <v>1</v>
      </c>
      <c r="D492" s="236" t="s">
        <v>657</v>
      </c>
      <c r="E492" s="237" t="s">
        <v>283</v>
      </c>
      <c r="F492" s="238">
        <v>233.2</v>
      </c>
    </row>
    <row r="493" spans="1:6" ht="41.4">
      <c r="A493" s="234" t="s">
        <v>658</v>
      </c>
      <c r="B493" s="235">
        <v>11</v>
      </c>
      <c r="C493" s="235">
        <v>1</v>
      </c>
      <c r="D493" s="236" t="s">
        <v>659</v>
      </c>
      <c r="E493" s="237" t="s">
        <v>265</v>
      </c>
      <c r="F493" s="238">
        <v>73.7</v>
      </c>
    </row>
    <row r="494" spans="1:6" ht="27.6">
      <c r="A494" s="234" t="s">
        <v>398</v>
      </c>
      <c r="B494" s="235">
        <v>11</v>
      </c>
      <c r="C494" s="235">
        <v>1</v>
      </c>
      <c r="D494" s="236" t="s">
        <v>659</v>
      </c>
      <c r="E494" s="237" t="s">
        <v>399</v>
      </c>
      <c r="F494" s="238">
        <v>73.7</v>
      </c>
    </row>
    <row r="495" spans="1:6" s="233" customFormat="1">
      <c r="A495" s="228" t="s">
        <v>660</v>
      </c>
      <c r="B495" s="229">
        <v>12</v>
      </c>
      <c r="C495" s="229">
        <v>0</v>
      </c>
      <c r="D495" s="230" t="s">
        <v>265</v>
      </c>
      <c r="E495" s="231" t="s">
        <v>265</v>
      </c>
      <c r="F495" s="232">
        <v>2655</v>
      </c>
    </row>
    <row r="496" spans="1:6">
      <c r="A496" s="234" t="s">
        <v>661</v>
      </c>
      <c r="B496" s="235">
        <v>12</v>
      </c>
      <c r="C496" s="235">
        <v>2</v>
      </c>
      <c r="D496" s="236" t="s">
        <v>265</v>
      </c>
      <c r="E496" s="237" t="s">
        <v>265</v>
      </c>
      <c r="F496" s="238">
        <v>2655</v>
      </c>
    </row>
    <row r="497" spans="1:6" ht="15" customHeight="1">
      <c r="A497" s="234" t="s">
        <v>662</v>
      </c>
      <c r="B497" s="235">
        <v>12</v>
      </c>
      <c r="C497" s="235">
        <v>2</v>
      </c>
      <c r="D497" s="236" t="s">
        <v>663</v>
      </c>
      <c r="E497" s="237" t="s">
        <v>265</v>
      </c>
      <c r="F497" s="238">
        <v>2655</v>
      </c>
    </row>
    <row r="498" spans="1:6" ht="13.2" customHeight="1">
      <c r="A498" s="234" t="s">
        <v>664</v>
      </c>
      <c r="B498" s="235">
        <v>12</v>
      </c>
      <c r="C498" s="235">
        <v>2</v>
      </c>
      <c r="D498" s="236" t="s">
        <v>665</v>
      </c>
      <c r="E498" s="237" t="s">
        <v>265</v>
      </c>
      <c r="F498" s="238">
        <v>2655</v>
      </c>
    </row>
    <row r="499" spans="1:6">
      <c r="A499" s="234" t="s">
        <v>284</v>
      </c>
      <c r="B499" s="235">
        <v>12</v>
      </c>
      <c r="C499" s="235">
        <v>2</v>
      </c>
      <c r="D499" s="236" t="s">
        <v>665</v>
      </c>
      <c r="E499" s="237" t="s">
        <v>285</v>
      </c>
      <c r="F499" s="238">
        <v>2655</v>
      </c>
    </row>
    <row r="500" spans="1:6" s="233" customFormat="1" ht="27.6">
      <c r="A500" s="228" t="s">
        <v>666</v>
      </c>
      <c r="B500" s="229">
        <v>13</v>
      </c>
      <c r="C500" s="229">
        <v>0</v>
      </c>
      <c r="D500" s="230" t="s">
        <v>265</v>
      </c>
      <c r="E500" s="231" t="s">
        <v>265</v>
      </c>
      <c r="F500" s="232">
        <f>F501</f>
        <v>2169.2000000000003</v>
      </c>
    </row>
    <row r="501" spans="1:6">
      <c r="A501" s="234" t="s">
        <v>667</v>
      </c>
      <c r="B501" s="235">
        <v>13</v>
      </c>
      <c r="C501" s="235">
        <v>1</v>
      </c>
      <c r="D501" s="236" t="s">
        <v>265</v>
      </c>
      <c r="E501" s="237" t="s">
        <v>265</v>
      </c>
      <c r="F501" s="238">
        <f>F502</f>
        <v>2169.2000000000003</v>
      </c>
    </row>
    <row r="502" spans="1:6">
      <c r="A502" s="234" t="s">
        <v>668</v>
      </c>
      <c r="B502" s="235">
        <v>13</v>
      </c>
      <c r="C502" s="235">
        <v>1</v>
      </c>
      <c r="D502" s="236" t="s">
        <v>669</v>
      </c>
      <c r="E502" s="237" t="s">
        <v>265</v>
      </c>
      <c r="F502" s="238">
        <f>F503</f>
        <v>2169.2000000000003</v>
      </c>
    </row>
    <row r="503" spans="1:6">
      <c r="A503" s="234" t="s">
        <v>670</v>
      </c>
      <c r="B503" s="235">
        <v>13</v>
      </c>
      <c r="C503" s="235">
        <v>1</v>
      </c>
      <c r="D503" s="236" t="s">
        <v>671</v>
      </c>
      <c r="E503" s="237" t="s">
        <v>265</v>
      </c>
      <c r="F503" s="238">
        <f>F504</f>
        <v>2169.2000000000003</v>
      </c>
    </row>
    <row r="504" spans="1:6">
      <c r="A504" s="234" t="s">
        <v>672</v>
      </c>
      <c r="B504" s="235">
        <v>13</v>
      </c>
      <c r="C504" s="235">
        <v>1</v>
      </c>
      <c r="D504" s="236" t="s">
        <v>671</v>
      </c>
      <c r="E504" s="237" t="s">
        <v>673</v>
      </c>
      <c r="F504" s="238">
        <f>1750.4+418.8</f>
        <v>2169.2000000000003</v>
      </c>
    </row>
    <row r="505" spans="1:6" s="233" customFormat="1" ht="41.4">
      <c r="A505" s="228" t="s">
        <v>674</v>
      </c>
      <c r="B505" s="229">
        <v>14</v>
      </c>
      <c r="C505" s="229">
        <v>0</v>
      </c>
      <c r="D505" s="230" t="s">
        <v>265</v>
      </c>
      <c r="E505" s="231" t="s">
        <v>265</v>
      </c>
      <c r="F505" s="232">
        <v>8608</v>
      </c>
    </row>
    <row r="506" spans="1:6" ht="27.6">
      <c r="A506" s="234" t="s">
        <v>675</v>
      </c>
      <c r="B506" s="235">
        <v>14</v>
      </c>
      <c r="C506" s="235">
        <v>1</v>
      </c>
      <c r="D506" s="236" t="s">
        <v>265</v>
      </c>
      <c r="E506" s="237" t="s">
        <v>265</v>
      </c>
      <c r="F506" s="238">
        <v>8608</v>
      </c>
    </row>
    <row r="507" spans="1:6" ht="27.6">
      <c r="A507" s="234" t="s">
        <v>676</v>
      </c>
      <c r="B507" s="235">
        <v>14</v>
      </c>
      <c r="C507" s="235">
        <v>1</v>
      </c>
      <c r="D507" s="236" t="s">
        <v>677</v>
      </c>
      <c r="E507" s="237" t="s">
        <v>265</v>
      </c>
      <c r="F507" s="238">
        <v>8608</v>
      </c>
    </row>
    <row r="508" spans="1:6" ht="27.6">
      <c r="A508" s="234" t="s">
        <v>678</v>
      </c>
      <c r="B508" s="235">
        <v>14</v>
      </c>
      <c r="C508" s="235">
        <v>1</v>
      </c>
      <c r="D508" s="236" t="s">
        <v>679</v>
      </c>
      <c r="E508" s="237" t="s">
        <v>265</v>
      </c>
      <c r="F508" s="238">
        <v>8608</v>
      </c>
    </row>
    <row r="509" spans="1:6" ht="41.4">
      <c r="A509" s="234" t="s">
        <v>680</v>
      </c>
      <c r="B509" s="235">
        <v>14</v>
      </c>
      <c r="C509" s="235">
        <v>1</v>
      </c>
      <c r="D509" s="236" t="s">
        <v>681</v>
      </c>
      <c r="E509" s="237" t="s">
        <v>265</v>
      </c>
      <c r="F509" s="238">
        <v>8608</v>
      </c>
    </row>
    <row r="510" spans="1:6">
      <c r="A510" s="234" t="s">
        <v>682</v>
      </c>
      <c r="B510" s="235">
        <v>14</v>
      </c>
      <c r="C510" s="235">
        <v>1</v>
      </c>
      <c r="D510" s="236" t="s">
        <v>681</v>
      </c>
      <c r="E510" s="237" t="s">
        <v>683</v>
      </c>
      <c r="F510" s="238">
        <v>8608</v>
      </c>
    </row>
    <row r="511" spans="1:6">
      <c r="A511" s="278" t="s">
        <v>684</v>
      </c>
      <c r="B511" s="279"/>
      <c r="C511" s="279"/>
      <c r="D511" s="279"/>
      <c r="E511" s="280"/>
      <c r="F511" s="232">
        <f>758141+2250</f>
        <v>760391</v>
      </c>
    </row>
    <row r="512" spans="1:6" ht="25.5" customHeight="1">
      <c r="A512" s="239"/>
      <c r="B512" s="240"/>
      <c r="C512" s="240"/>
      <c r="D512" s="240"/>
      <c r="E512" s="225"/>
      <c r="F512" s="226"/>
    </row>
    <row r="513" spans="1:6">
      <c r="A513" s="227" t="s">
        <v>685</v>
      </c>
      <c r="E513" s="275" t="s">
        <v>255</v>
      </c>
      <c r="F513" s="275"/>
    </row>
  </sheetData>
  <autoFilter ref="A16:AA513"/>
  <mergeCells count="6">
    <mergeCell ref="E513:F513"/>
    <mergeCell ref="A11:F11"/>
    <mergeCell ref="A14:A15"/>
    <mergeCell ref="B14:E14"/>
    <mergeCell ref="F14:F15"/>
    <mergeCell ref="A511:E511"/>
  </mergeCells>
  <pageMargins left="0.78740157480314965" right="0.39370078740157483" top="0.78740157480314965" bottom="0.39370078740157483" header="0.51181102362204722" footer="0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outlinePr summaryBelow="0"/>
  </sheetPr>
  <dimension ref="A1:G514"/>
  <sheetViews>
    <sheetView showGridLines="0" workbookViewId="0">
      <selection activeCell="G9" sqref="G9"/>
    </sheetView>
  </sheetViews>
  <sheetFormatPr defaultColWidth="9.109375" defaultRowHeight="13.8"/>
  <cols>
    <col min="1" max="1" width="85.6640625" style="227" customWidth="1"/>
    <col min="2" max="2" width="7.6640625" style="241" customWidth="1"/>
    <col min="3" max="3" width="10.6640625" style="241" customWidth="1"/>
    <col min="4" max="4" width="11.33203125" style="241" hidden="1" customWidth="1"/>
    <col min="5" max="5" width="9.33203125" style="241" hidden="1" customWidth="1"/>
    <col min="6" max="6" width="11.5546875" style="227" customWidth="1"/>
    <col min="7" max="16384" width="9.109375" style="227"/>
  </cols>
  <sheetData>
    <row r="1" spans="1:6" s="124" customFormat="1" ht="12.6" customHeight="1">
      <c r="B1" s="125"/>
      <c r="C1" s="125"/>
      <c r="D1" s="125"/>
      <c r="E1" s="125"/>
    </row>
    <row r="2" spans="1:6" s="124" customFormat="1" ht="16.5" customHeight="1">
      <c r="B2" s="125"/>
      <c r="C2" s="125"/>
      <c r="D2" s="125"/>
      <c r="E2" s="125"/>
    </row>
    <row r="3" spans="1:6" s="124" customFormat="1" ht="17.399999999999999" customHeight="1">
      <c r="B3" s="125"/>
      <c r="C3" s="125"/>
      <c r="D3" s="125"/>
      <c r="E3" s="125"/>
    </row>
    <row r="4" spans="1:6" s="124" customFormat="1" ht="12.75" customHeight="1">
      <c r="B4" s="125"/>
      <c r="C4" s="125"/>
      <c r="D4" s="125"/>
      <c r="E4" s="125"/>
    </row>
    <row r="5" spans="1:6" s="124" customFormat="1" ht="16.5" customHeight="1">
      <c r="B5" s="125"/>
      <c r="C5" s="125"/>
      <c r="D5" s="125"/>
      <c r="E5" s="125"/>
    </row>
    <row r="6" spans="1:6" s="124" customFormat="1" ht="17.399999999999999" customHeight="1">
      <c r="B6" s="125"/>
      <c r="C6" s="125"/>
      <c r="D6" s="125"/>
      <c r="E6" s="125"/>
    </row>
    <row r="7" spans="1:6" s="124" customFormat="1" ht="17.399999999999999" hidden="1" customHeight="1">
      <c r="B7" s="125"/>
      <c r="C7" s="125"/>
      <c r="D7" s="125"/>
      <c r="E7" s="125"/>
    </row>
    <row r="8" spans="1:6" s="124" customFormat="1" ht="16.5" customHeight="1">
      <c r="B8" s="125"/>
      <c r="C8" s="125"/>
      <c r="D8" s="125"/>
      <c r="E8" s="125"/>
    </row>
    <row r="9" spans="1:6" s="124" customFormat="1" ht="17.399999999999999" customHeight="1">
      <c r="B9" s="125"/>
      <c r="C9" s="125"/>
      <c r="D9" s="125"/>
      <c r="E9" s="125"/>
    </row>
    <row r="10" spans="1:6" s="124" customFormat="1" ht="40.950000000000003" customHeight="1">
      <c r="B10" s="125"/>
      <c r="C10" s="125"/>
      <c r="D10" s="125"/>
      <c r="E10" s="125"/>
    </row>
    <row r="11" spans="1:6" s="124" customFormat="1" ht="17.399999999999999" customHeight="1">
      <c r="B11" s="125"/>
      <c r="C11" s="125"/>
      <c r="D11" s="125"/>
      <c r="E11" s="125"/>
    </row>
    <row r="12" spans="1:6" s="124" customFormat="1" ht="31.2" customHeight="1">
      <c r="A12" s="276" t="s">
        <v>782</v>
      </c>
      <c r="B12" s="276"/>
      <c r="C12" s="276"/>
      <c r="D12" s="276"/>
      <c r="E12" s="276"/>
      <c r="F12" s="276"/>
    </row>
    <row r="13" spans="1:6" hidden="1"/>
    <row r="14" spans="1:6" ht="16.5" customHeight="1">
      <c r="A14" s="224"/>
      <c r="B14" s="225"/>
      <c r="C14" s="225"/>
      <c r="D14" s="225"/>
      <c r="E14" s="225"/>
      <c r="F14" s="226"/>
    </row>
    <row r="15" spans="1:6">
      <c r="A15" s="277" t="s">
        <v>257</v>
      </c>
      <c r="B15" s="277" t="s">
        <v>258</v>
      </c>
      <c r="C15" s="277"/>
      <c r="D15" s="277"/>
      <c r="E15" s="277"/>
      <c r="F15" s="277" t="s">
        <v>259</v>
      </c>
    </row>
    <row r="16" spans="1:6" ht="17.399999999999999" customHeight="1">
      <c r="A16" s="277"/>
      <c r="B16" s="161" t="s">
        <v>260</v>
      </c>
      <c r="C16" s="161" t="s">
        <v>261</v>
      </c>
      <c r="D16" s="161" t="s">
        <v>262</v>
      </c>
      <c r="E16" s="161" t="s">
        <v>263</v>
      </c>
      <c r="F16" s="277"/>
    </row>
    <row r="17" spans="1:6" ht="12.75" customHeight="1">
      <c r="A17" s="126">
        <v>1</v>
      </c>
      <c r="B17" s="126">
        <v>2</v>
      </c>
      <c r="C17" s="126">
        <v>3</v>
      </c>
      <c r="D17" s="126">
        <v>4</v>
      </c>
      <c r="E17" s="126">
        <v>5</v>
      </c>
      <c r="F17" s="126">
        <v>4</v>
      </c>
    </row>
    <row r="18" spans="1:6" s="233" customFormat="1">
      <c r="A18" s="228" t="s">
        <v>264</v>
      </c>
      <c r="B18" s="229">
        <v>1</v>
      </c>
      <c r="C18" s="229">
        <v>0</v>
      </c>
      <c r="D18" s="230" t="s">
        <v>265</v>
      </c>
      <c r="E18" s="231" t="s">
        <v>265</v>
      </c>
      <c r="F18" s="232">
        <f>64359.8-418.8</f>
        <v>63941</v>
      </c>
    </row>
    <row r="19" spans="1:6" ht="27.6">
      <c r="A19" s="234" t="s">
        <v>266</v>
      </c>
      <c r="B19" s="235">
        <v>1</v>
      </c>
      <c r="C19" s="235">
        <v>2</v>
      </c>
      <c r="D19" s="236" t="s">
        <v>265</v>
      </c>
      <c r="E19" s="237" t="s">
        <v>265</v>
      </c>
      <c r="F19" s="238">
        <v>1602.5</v>
      </c>
    </row>
    <row r="20" spans="1:6" hidden="1">
      <c r="A20" s="234" t="s">
        <v>267</v>
      </c>
      <c r="B20" s="235">
        <v>1</v>
      </c>
      <c r="C20" s="235">
        <v>2</v>
      </c>
      <c r="D20" s="236" t="s">
        <v>268</v>
      </c>
      <c r="E20" s="237" t="s">
        <v>265</v>
      </c>
      <c r="F20" s="238">
        <v>1602.5</v>
      </c>
    </row>
    <row r="21" spans="1:6" hidden="1">
      <c r="A21" s="234" t="s">
        <v>269</v>
      </c>
      <c r="B21" s="235">
        <v>1</v>
      </c>
      <c r="C21" s="235">
        <v>2</v>
      </c>
      <c r="D21" s="236" t="s">
        <v>270</v>
      </c>
      <c r="E21" s="237" t="s">
        <v>265</v>
      </c>
      <c r="F21" s="238">
        <v>1602.5</v>
      </c>
    </row>
    <row r="22" spans="1:6" ht="13.95" hidden="1" customHeight="1">
      <c r="A22" s="234" t="s">
        <v>271</v>
      </c>
      <c r="B22" s="235">
        <v>1</v>
      </c>
      <c r="C22" s="235">
        <v>2</v>
      </c>
      <c r="D22" s="236" t="s">
        <v>272</v>
      </c>
      <c r="E22" s="237" t="s">
        <v>265</v>
      </c>
      <c r="F22" s="238">
        <v>323.7</v>
      </c>
    </row>
    <row r="23" spans="1:6" ht="41.4" hidden="1" customHeight="1">
      <c r="A23" s="234" t="s">
        <v>273</v>
      </c>
      <c r="B23" s="235">
        <v>1</v>
      </c>
      <c r="C23" s="235">
        <v>2</v>
      </c>
      <c r="D23" s="236" t="s">
        <v>272</v>
      </c>
      <c r="E23" s="237" t="s">
        <v>274</v>
      </c>
      <c r="F23" s="238">
        <v>323.7</v>
      </c>
    </row>
    <row r="24" spans="1:6" hidden="1">
      <c r="A24" s="234" t="s">
        <v>275</v>
      </c>
      <c r="B24" s="235">
        <v>1</v>
      </c>
      <c r="C24" s="235">
        <v>2</v>
      </c>
      <c r="D24" s="236" t="s">
        <v>276</v>
      </c>
      <c r="E24" s="237" t="s">
        <v>265</v>
      </c>
      <c r="F24" s="238">
        <v>1278.8</v>
      </c>
    </row>
    <row r="25" spans="1:6" ht="41.4" hidden="1" customHeight="1">
      <c r="A25" s="234" t="s">
        <v>273</v>
      </c>
      <c r="B25" s="235">
        <v>1</v>
      </c>
      <c r="C25" s="235">
        <v>2</v>
      </c>
      <c r="D25" s="236" t="s">
        <v>276</v>
      </c>
      <c r="E25" s="237" t="s">
        <v>274</v>
      </c>
      <c r="F25" s="238">
        <v>1278.8</v>
      </c>
    </row>
    <row r="26" spans="1:6" ht="30.6" customHeight="1">
      <c r="A26" s="234" t="s">
        <v>277</v>
      </c>
      <c r="B26" s="235">
        <v>1</v>
      </c>
      <c r="C26" s="235">
        <v>3</v>
      </c>
      <c r="D26" s="236" t="s">
        <v>265</v>
      </c>
      <c r="E26" s="237" t="s">
        <v>265</v>
      </c>
      <c r="F26" s="238">
        <v>998.9</v>
      </c>
    </row>
    <row r="27" spans="1:6" hidden="1">
      <c r="A27" s="234" t="s">
        <v>267</v>
      </c>
      <c r="B27" s="235">
        <v>1</v>
      </c>
      <c r="C27" s="235">
        <v>3</v>
      </c>
      <c r="D27" s="236" t="s">
        <v>268</v>
      </c>
      <c r="E27" s="237" t="s">
        <v>265</v>
      </c>
      <c r="F27" s="238">
        <v>998.9</v>
      </c>
    </row>
    <row r="28" spans="1:6" hidden="1">
      <c r="A28" s="234" t="s">
        <v>278</v>
      </c>
      <c r="B28" s="235">
        <v>1</v>
      </c>
      <c r="C28" s="235">
        <v>3</v>
      </c>
      <c r="D28" s="236" t="s">
        <v>279</v>
      </c>
      <c r="E28" s="237" t="s">
        <v>265</v>
      </c>
      <c r="F28" s="238">
        <v>287.89999999999998</v>
      </c>
    </row>
    <row r="29" spans="1:6" ht="13.95" hidden="1" customHeight="1">
      <c r="A29" s="234" t="s">
        <v>271</v>
      </c>
      <c r="B29" s="235">
        <v>1</v>
      </c>
      <c r="C29" s="235">
        <v>3</v>
      </c>
      <c r="D29" s="236" t="s">
        <v>280</v>
      </c>
      <c r="E29" s="237" t="s">
        <v>265</v>
      </c>
      <c r="F29" s="238">
        <v>61</v>
      </c>
    </row>
    <row r="30" spans="1:6" ht="41.4" hidden="1" customHeight="1">
      <c r="A30" s="234" t="s">
        <v>273</v>
      </c>
      <c r="B30" s="235">
        <v>1</v>
      </c>
      <c r="C30" s="235">
        <v>3</v>
      </c>
      <c r="D30" s="236" t="s">
        <v>280</v>
      </c>
      <c r="E30" s="237" t="s">
        <v>274</v>
      </c>
      <c r="F30" s="238">
        <v>61</v>
      </c>
    </row>
    <row r="31" spans="1:6" hidden="1">
      <c r="A31" s="234" t="s">
        <v>275</v>
      </c>
      <c r="B31" s="235">
        <v>1</v>
      </c>
      <c r="C31" s="235">
        <v>3</v>
      </c>
      <c r="D31" s="236" t="s">
        <v>281</v>
      </c>
      <c r="E31" s="237" t="s">
        <v>265</v>
      </c>
      <c r="F31" s="238">
        <v>226.9</v>
      </c>
    </row>
    <row r="32" spans="1:6" ht="41.4" hidden="1" customHeight="1">
      <c r="A32" s="234" t="s">
        <v>273</v>
      </c>
      <c r="B32" s="235">
        <v>1</v>
      </c>
      <c r="C32" s="235">
        <v>3</v>
      </c>
      <c r="D32" s="236" t="s">
        <v>281</v>
      </c>
      <c r="E32" s="237" t="s">
        <v>274</v>
      </c>
      <c r="F32" s="238">
        <v>215</v>
      </c>
    </row>
    <row r="33" spans="1:6" ht="13.95" hidden="1" customHeight="1">
      <c r="A33" s="234" t="s">
        <v>282</v>
      </c>
      <c r="B33" s="235">
        <v>1</v>
      </c>
      <c r="C33" s="235">
        <v>3</v>
      </c>
      <c r="D33" s="236" t="s">
        <v>281</v>
      </c>
      <c r="E33" s="237" t="s">
        <v>283</v>
      </c>
      <c r="F33" s="238">
        <v>11.9</v>
      </c>
    </row>
    <row r="34" spans="1:6" hidden="1">
      <c r="A34" s="234" t="s">
        <v>284</v>
      </c>
      <c r="B34" s="235">
        <v>1</v>
      </c>
      <c r="C34" s="235">
        <v>3</v>
      </c>
      <c r="D34" s="236" t="s">
        <v>281</v>
      </c>
      <c r="E34" s="237" t="s">
        <v>285</v>
      </c>
      <c r="F34" s="238">
        <v>0</v>
      </c>
    </row>
    <row r="35" spans="1:6" hidden="1">
      <c r="A35" s="234" t="s">
        <v>286</v>
      </c>
      <c r="B35" s="235">
        <v>1</v>
      </c>
      <c r="C35" s="235">
        <v>3</v>
      </c>
      <c r="D35" s="236" t="s">
        <v>287</v>
      </c>
      <c r="E35" s="237" t="s">
        <v>265</v>
      </c>
      <c r="F35" s="238">
        <v>711</v>
      </c>
    </row>
    <row r="36" spans="1:6" ht="13.95" hidden="1" customHeight="1">
      <c r="A36" s="234" t="s">
        <v>271</v>
      </c>
      <c r="B36" s="235">
        <v>1</v>
      </c>
      <c r="C36" s="235">
        <v>3</v>
      </c>
      <c r="D36" s="236" t="s">
        <v>288</v>
      </c>
      <c r="E36" s="237" t="s">
        <v>265</v>
      </c>
      <c r="F36" s="238">
        <v>156</v>
      </c>
    </row>
    <row r="37" spans="1:6" ht="41.4" hidden="1" customHeight="1">
      <c r="A37" s="234" t="s">
        <v>273</v>
      </c>
      <c r="B37" s="235">
        <v>1</v>
      </c>
      <c r="C37" s="235">
        <v>3</v>
      </c>
      <c r="D37" s="236" t="s">
        <v>288</v>
      </c>
      <c r="E37" s="237" t="s">
        <v>274</v>
      </c>
      <c r="F37" s="238">
        <v>156</v>
      </c>
    </row>
    <row r="38" spans="1:6" hidden="1">
      <c r="A38" s="234" t="s">
        <v>275</v>
      </c>
      <c r="B38" s="235">
        <v>1</v>
      </c>
      <c r="C38" s="235">
        <v>3</v>
      </c>
      <c r="D38" s="236" t="s">
        <v>289</v>
      </c>
      <c r="E38" s="237" t="s">
        <v>265</v>
      </c>
      <c r="F38" s="238">
        <v>555</v>
      </c>
    </row>
    <row r="39" spans="1:6" ht="41.4" hidden="1" customHeight="1">
      <c r="A39" s="234" t="s">
        <v>273</v>
      </c>
      <c r="B39" s="235">
        <v>1</v>
      </c>
      <c r="C39" s="235">
        <v>3</v>
      </c>
      <c r="D39" s="236" t="s">
        <v>289</v>
      </c>
      <c r="E39" s="237" t="s">
        <v>274</v>
      </c>
      <c r="F39" s="238">
        <v>555</v>
      </c>
    </row>
    <row r="40" spans="1:6" ht="25.95" customHeight="1">
      <c r="A40" s="234" t="s">
        <v>290</v>
      </c>
      <c r="B40" s="235">
        <v>1</v>
      </c>
      <c r="C40" s="235">
        <v>4</v>
      </c>
      <c r="D40" s="236" t="s">
        <v>265</v>
      </c>
      <c r="E40" s="237" t="s">
        <v>265</v>
      </c>
      <c r="F40" s="238">
        <v>19435.2</v>
      </c>
    </row>
    <row r="41" spans="1:6" hidden="1">
      <c r="A41" s="234" t="s">
        <v>267</v>
      </c>
      <c r="B41" s="235">
        <v>1</v>
      </c>
      <c r="C41" s="235">
        <v>4</v>
      </c>
      <c r="D41" s="236" t="s">
        <v>268</v>
      </c>
      <c r="E41" s="237" t="s">
        <v>265</v>
      </c>
      <c r="F41" s="238">
        <v>19433.5</v>
      </c>
    </row>
    <row r="42" spans="1:6" hidden="1">
      <c r="A42" s="234" t="s">
        <v>278</v>
      </c>
      <c r="B42" s="235">
        <v>1</v>
      </c>
      <c r="C42" s="235">
        <v>4</v>
      </c>
      <c r="D42" s="236" t="s">
        <v>279</v>
      </c>
      <c r="E42" s="237" t="s">
        <v>265</v>
      </c>
      <c r="F42" s="238">
        <v>19433.5</v>
      </c>
    </row>
    <row r="43" spans="1:6" ht="13.95" hidden="1" customHeight="1">
      <c r="A43" s="234" t="s">
        <v>271</v>
      </c>
      <c r="B43" s="235">
        <v>1</v>
      </c>
      <c r="C43" s="235">
        <v>4</v>
      </c>
      <c r="D43" s="236" t="s">
        <v>280</v>
      </c>
      <c r="E43" s="237" t="s">
        <v>265</v>
      </c>
      <c r="F43" s="238">
        <v>3990</v>
      </c>
    </row>
    <row r="44" spans="1:6" ht="41.4" hidden="1" customHeight="1">
      <c r="A44" s="234" t="s">
        <v>273</v>
      </c>
      <c r="B44" s="235">
        <v>1</v>
      </c>
      <c r="C44" s="235">
        <v>4</v>
      </c>
      <c r="D44" s="236" t="s">
        <v>280</v>
      </c>
      <c r="E44" s="237" t="s">
        <v>274</v>
      </c>
      <c r="F44" s="238">
        <v>3990</v>
      </c>
    </row>
    <row r="45" spans="1:6" hidden="1">
      <c r="A45" s="234" t="s">
        <v>275</v>
      </c>
      <c r="B45" s="235">
        <v>1</v>
      </c>
      <c r="C45" s="235">
        <v>4</v>
      </c>
      <c r="D45" s="236" t="s">
        <v>281</v>
      </c>
      <c r="E45" s="237" t="s">
        <v>265</v>
      </c>
      <c r="F45" s="238">
        <v>15443.5</v>
      </c>
    </row>
    <row r="46" spans="1:6" ht="41.4" hidden="1" customHeight="1">
      <c r="A46" s="234" t="s">
        <v>273</v>
      </c>
      <c r="B46" s="235">
        <v>1</v>
      </c>
      <c r="C46" s="235">
        <v>4</v>
      </c>
      <c r="D46" s="236" t="s">
        <v>281</v>
      </c>
      <c r="E46" s="237" t="s">
        <v>274</v>
      </c>
      <c r="F46" s="238">
        <v>13009.5</v>
      </c>
    </row>
    <row r="47" spans="1:6" ht="13.95" hidden="1" customHeight="1">
      <c r="A47" s="234" t="s">
        <v>282</v>
      </c>
      <c r="B47" s="235">
        <v>1</v>
      </c>
      <c r="C47" s="235">
        <v>4</v>
      </c>
      <c r="D47" s="236" t="s">
        <v>281</v>
      </c>
      <c r="E47" s="237" t="s">
        <v>283</v>
      </c>
      <c r="F47" s="238">
        <v>2421.9</v>
      </c>
    </row>
    <row r="48" spans="1:6" hidden="1">
      <c r="A48" s="234" t="s">
        <v>284</v>
      </c>
      <c r="B48" s="235">
        <v>1</v>
      </c>
      <c r="C48" s="235">
        <v>4</v>
      </c>
      <c r="D48" s="236" t="s">
        <v>281</v>
      </c>
      <c r="E48" s="237" t="s">
        <v>285</v>
      </c>
      <c r="F48" s="238">
        <v>12.1</v>
      </c>
    </row>
    <row r="49" spans="1:6" ht="27.6" hidden="1">
      <c r="A49" s="234" t="s">
        <v>291</v>
      </c>
      <c r="B49" s="235">
        <v>1</v>
      </c>
      <c r="C49" s="235">
        <v>4</v>
      </c>
      <c r="D49" s="236" t="s">
        <v>292</v>
      </c>
      <c r="E49" s="237" t="s">
        <v>265</v>
      </c>
      <c r="F49" s="238">
        <v>1.7</v>
      </c>
    </row>
    <row r="50" spans="1:6" ht="41.4" hidden="1">
      <c r="A50" s="234" t="s">
        <v>293</v>
      </c>
      <c r="B50" s="235">
        <v>1</v>
      </c>
      <c r="C50" s="235">
        <v>4</v>
      </c>
      <c r="D50" s="236" t="s">
        <v>294</v>
      </c>
      <c r="E50" s="237" t="s">
        <v>265</v>
      </c>
      <c r="F50" s="238">
        <v>1.7</v>
      </c>
    </row>
    <row r="51" spans="1:6" ht="13.95" hidden="1" customHeight="1">
      <c r="A51" s="234" t="s">
        <v>295</v>
      </c>
      <c r="B51" s="235">
        <v>1</v>
      </c>
      <c r="C51" s="235">
        <v>4</v>
      </c>
      <c r="D51" s="236" t="s">
        <v>296</v>
      </c>
      <c r="E51" s="237" t="s">
        <v>265</v>
      </c>
      <c r="F51" s="238">
        <v>1.7</v>
      </c>
    </row>
    <row r="52" spans="1:6" ht="13.95" hidden="1" customHeight="1">
      <c r="A52" s="234" t="s">
        <v>282</v>
      </c>
      <c r="B52" s="235">
        <v>1</v>
      </c>
      <c r="C52" s="235">
        <v>4</v>
      </c>
      <c r="D52" s="236" t="s">
        <v>296</v>
      </c>
      <c r="E52" s="237" t="s">
        <v>283</v>
      </c>
      <c r="F52" s="238">
        <v>1.7</v>
      </c>
    </row>
    <row r="53" spans="1:6">
      <c r="A53" s="234" t="s">
        <v>297</v>
      </c>
      <c r="B53" s="235">
        <v>1</v>
      </c>
      <c r="C53" s="235">
        <v>5</v>
      </c>
      <c r="D53" s="236" t="s">
        <v>265</v>
      </c>
      <c r="E53" s="237" t="s">
        <v>265</v>
      </c>
      <c r="F53" s="238">
        <v>8.4</v>
      </c>
    </row>
    <row r="54" spans="1:6" hidden="1">
      <c r="A54" s="234" t="s">
        <v>298</v>
      </c>
      <c r="B54" s="235">
        <v>1</v>
      </c>
      <c r="C54" s="235">
        <v>5</v>
      </c>
      <c r="D54" s="236" t="s">
        <v>299</v>
      </c>
      <c r="E54" s="237" t="s">
        <v>265</v>
      </c>
      <c r="F54" s="238">
        <v>8.4</v>
      </c>
    </row>
    <row r="55" spans="1:6" ht="27.6" hidden="1">
      <c r="A55" s="234" t="s">
        <v>300</v>
      </c>
      <c r="B55" s="235">
        <v>1</v>
      </c>
      <c r="C55" s="235">
        <v>5</v>
      </c>
      <c r="D55" s="236" t="s">
        <v>301</v>
      </c>
      <c r="E55" s="237" t="s">
        <v>265</v>
      </c>
      <c r="F55" s="238">
        <v>8.4</v>
      </c>
    </row>
    <row r="56" spans="1:6" ht="13.95" hidden="1" customHeight="1">
      <c r="A56" s="234" t="s">
        <v>282</v>
      </c>
      <c r="B56" s="235">
        <v>1</v>
      </c>
      <c r="C56" s="235">
        <v>5</v>
      </c>
      <c r="D56" s="236" t="s">
        <v>301</v>
      </c>
      <c r="E56" s="237" t="s">
        <v>283</v>
      </c>
      <c r="F56" s="238">
        <v>8.4</v>
      </c>
    </row>
    <row r="57" spans="1:6" ht="27.6">
      <c r="A57" s="234" t="s">
        <v>302</v>
      </c>
      <c r="B57" s="235">
        <v>1</v>
      </c>
      <c r="C57" s="235">
        <v>6</v>
      </c>
      <c r="D57" s="236" t="s">
        <v>265</v>
      </c>
      <c r="E57" s="237" t="s">
        <v>265</v>
      </c>
      <c r="F57" s="238">
        <f>8869.8-418.8</f>
        <v>8451</v>
      </c>
    </row>
    <row r="58" spans="1:6" hidden="1">
      <c r="A58" s="234" t="s">
        <v>267</v>
      </c>
      <c r="B58" s="235">
        <v>1</v>
      </c>
      <c r="C58" s="235">
        <v>6</v>
      </c>
      <c r="D58" s="236" t="s">
        <v>268</v>
      </c>
      <c r="E58" s="237" t="s">
        <v>265</v>
      </c>
      <c r="F58" s="238">
        <v>8859.9</v>
      </c>
    </row>
    <row r="59" spans="1:6" hidden="1">
      <c r="A59" s="234" t="s">
        <v>278</v>
      </c>
      <c r="B59" s="235">
        <v>1</v>
      </c>
      <c r="C59" s="235">
        <v>6</v>
      </c>
      <c r="D59" s="236" t="s">
        <v>279</v>
      </c>
      <c r="E59" s="237" t="s">
        <v>265</v>
      </c>
      <c r="F59" s="238">
        <v>8119.9</v>
      </c>
    </row>
    <row r="60" spans="1:6" ht="13.95" hidden="1" customHeight="1">
      <c r="A60" s="234" t="s">
        <v>271</v>
      </c>
      <c r="B60" s="235">
        <v>1</v>
      </c>
      <c r="C60" s="235">
        <v>6</v>
      </c>
      <c r="D60" s="236" t="s">
        <v>280</v>
      </c>
      <c r="E60" s="237" t="s">
        <v>265</v>
      </c>
      <c r="F60" s="238">
        <v>1671.1</v>
      </c>
    </row>
    <row r="61" spans="1:6" ht="41.4" hidden="1" customHeight="1">
      <c r="A61" s="234" t="s">
        <v>273</v>
      </c>
      <c r="B61" s="235">
        <v>1</v>
      </c>
      <c r="C61" s="235">
        <v>6</v>
      </c>
      <c r="D61" s="236" t="s">
        <v>280</v>
      </c>
      <c r="E61" s="237" t="s">
        <v>274</v>
      </c>
      <c r="F61" s="238">
        <v>1671.1</v>
      </c>
    </row>
    <row r="62" spans="1:6" hidden="1">
      <c r="A62" s="234" t="s">
        <v>275</v>
      </c>
      <c r="B62" s="235">
        <v>1</v>
      </c>
      <c r="C62" s="235">
        <v>6</v>
      </c>
      <c r="D62" s="236" t="s">
        <v>281</v>
      </c>
      <c r="E62" s="237" t="s">
        <v>265</v>
      </c>
      <c r="F62" s="238">
        <v>6448.8</v>
      </c>
    </row>
    <row r="63" spans="1:6" ht="41.4" hidden="1" customHeight="1">
      <c r="A63" s="234" t="s">
        <v>273</v>
      </c>
      <c r="B63" s="235">
        <v>1</v>
      </c>
      <c r="C63" s="235">
        <v>6</v>
      </c>
      <c r="D63" s="236" t="s">
        <v>281</v>
      </c>
      <c r="E63" s="237" t="s">
        <v>274</v>
      </c>
      <c r="F63" s="238">
        <v>5107.8999999999996</v>
      </c>
    </row>
    <row r="64" spans="1:6" ht="13.95" hidden="1" customHeight="1">
      <c r="A64" s="234" t="s">
        <v>282</v>
      </c>
      <c r="B64" s="235">
        <v>1</v>
      </c>
      <c r="C64" s="235">
        <v>6</v>
      </c>
      <c r="D64" s="236" t="s">
        <v>281</v>
      </c>
      <c r="E64" s="237" t="s">
        <v>283</v>
      </c>
      <c r="F64" s="238">
        <v>1340.6</v>
      </c>
    </row>
    <row r="65" spans="1:6" hidden="1">
      <c r="A65" s="234" t="s">
        <v>284</v>
      </c>
      <c r="B65" s="235">
        <v>1</v>
      </c>
      <c r="C65" s="235">
        <v>6</v>
      </c>
      <c r="D65" s="236" t="s">
        <v>281</v>
      </c>
      <c r="E65" s="237" t="s">
        <v>285</v>
      </c>
      <c r="F65" s="238">
        <v>0.3</v>
      </c>
    </row>
    <row r="66" spans="1:6" hidden="1">
      <c r="A66" s="234" t="s">
        <v>303</v>
      </c>
      <c r="B66" s="235">
        <v>1</v>
      </c>
      <c r="C66" s="235">
        <v>6</v>
      </c>
      <c r="D66" s="236" t="s">
        <v>304</v>
      </c>
      <c r="E66" s="237" t="s">
        <v>265</v>
      </c>
      <c r="F66" s="238">
        <v>740</v>
      </c>
    </row>
    <row r="67" spans="1:6" ht="13.95" hidden="1" customHeight="1">
      <c r="A67" s="234" t="s">
        <v>271</v>
      </c>
      <c r="B67" s="235">
        <v>1</v>
      </c>
      <c r="C67" s="235">
        <v>6</v>
      </c>
      <c r="D67" s="236" t="s">
        <v>305</v>
      </c>
      <c r="E67" s="237" t="s">
        <v>265</v>
      </c>
      <c r="F67" s="238">
        <v>163</v>
      </c>
    </row>
    <row r="68" spans="1:6" ht="41.4" hidden="1" customHeight="1">
      <c r="A68" s="234" t="s">
        <v>273</v>
      </c>
      <c r="B68" s="235">
        <v>1</v>
      </c>
      <c r="C68" s="235">
        <v>6</v>
      </c>
      <c r="D68" s="236" t="s">
        <v>305</v>
      </c>
      <c r="E68" s="237" t="s">
        <v>274</v>
      </c>
      <c r="F68" s="238">
        <v>163</v>
      </c>
    </row>
    <row r="69" spans="1:6" hidden="1">
      <c r="A69" s="234" t="s">
        <v>275</v>
      </c>
      <c r="B69" s="235">
        <v>1</v>
      </c>
      <c r="C69" s="235">
        <v>6</v>
      </c>
      <c r="D69" s="236" t="s">
        <v>306</v>
      </c>
      <c r="E69" s="237" t="s">
        <v>265</v>
      </c>
      <c r="F69" s="238">
        <v>577</v>
      </c>
    </row>
    <row r="70" spans="1:6" ht="41.4" hidden="1" customHeight="1">
      <c r="A70" s="234" t="s">
        <v>273</v>
      </c>
      <c r="B70" s="235">
        <v>1</v>
      </c>
      <c r="C70" s="235">
        <v>6</v>
      </c>
      <c r="D70" s="236" t="s">
        <v>306</v>
      </c>
      <c r="E70" s="237" t="s">
        <v>274</v>
      </c>
      <c r="F70" s="238">
        <v>577</v>
      </c>
    </row>
    <row r="71" spans="1:6" ht="27.6" hidden="1">
      <c r="A71" s="234" t="s">
        <v>307</v>
      </c>
      <c r="B71" s="235">
        <v>1</v>
      </c>
      <c r="C71" s="235">
        <v>6</v>
      </c>
      <c r="D71" s="236" t="s">
        <v>308</v>
      </c>
      <c r="E71" s="237" t="s">
        <v>265</v>
      </c>
      <c r="F71" s="238">
        <v>9.9</v>
      </c>
    </row>
    <row r="72" spans="1:6" ht="41.4" hidden="1">
      <c r="A72" s="234" t="s">
        <v>309</v>
      </c>
      <c r="B72" s="235">
        <v>1</v>
      </c>
      <c r="C72" s="235">
        <v>6</v>
      </c>
      <c r="D72" s="236" t="s">
        <v>310</v>
      </c>
      <c r="E72" s="237" t="s">
        <v>265</v>
      </c>
      <c r="F72" s="238">
        <v>9.9</v>
      </c>
    </row>
    <row r="73" spans="1:6" ht="13.95" hidden="1" customHeight="1">
      <c r="A73" s="234" t="s">
        <v>295</v>
      </c>
      <c r="B73" s="235">
        <v>1</v>
      </c>
      <c r="C73" s="235">
        <v>6</v>
      </c>
      <c r="D73" s="236" t="s">
        <v>311</v>
      </c>
      <c r="E73" s="237" t="s">
        <v>265</v>
      </c>
      <c r="F73" s="238">
        <v>9.9</v>
      </c>
    </row>
    <row r="74" spans="1:6" ht="13.95" hidden="1" customHeight="1">
      <c r="A74" s="234" t="s">
        <v>282</v>
      </c>
      <c r="B74" s="235">
        <v>1</v>
      </c>
      <c r="C74" s="235">
        <v>6</v>
      </c>
      <c r="D74" s="236" t="s">
        <v>311</v>
      </c>
      <c r="E74" s="237" t="s">
        <v>283</v>
      </c>
      <c r="F74" s="238">
        <v>9.9</v>
      </c>
    </row>
    <row r="75" spans="1:6">
      <c r="A75" s="234" t="s">
        <v>312</v>
      </c>
      <c r="B75" s="235">
        <v>1</v>
      </c>
      <c r="C75" s="235">
        <v>7</v>
      </c>
      <c r="D75" s="236" t="s">
        <v>265</v>
      </c>
      <c r="E75" s="237" t="s">
        <v>265</v>
      </c>
      <c r="F75" s="238">
        <v>2300</v>
      </c>
    </row>
    <row r="76" spans="1:6" hidden="1">
      <c r="A76" s="234" t="s">
        <v>313</v>
      </c>
      <c r="B76" s="235">
        <v>1</v>
      </c>
      <c r="C76" s="235">
        <v>7</v>
      </c>
      <c r="D76" s="236" t="s">
        <v>314</v>
      </c>
      <c r="E76" s="237" t="s">
        <v>265</v>
      </c>
      <c r="F76" s="238">
        <v>2300</v>
      </c>
    </row>
    <row r="77" spans="1:6" hidden="1">
      <c r="A77" s="234" t="s">
        <v>315</v>
      </c>
      <c r="B77" s="235">
        <v>1</v>
      </c>
      <c r="C77" s="235">
        <v>7</v>
      </c>
      <c r="D77" s="236" t="s">
        <v>316</v>
      </c>
      <c r="E77" s="237" t="s">
        <v>265</v>
      </c>
      <c r="F77" s="238">
        <v>2300</v>
      </c>
    </row>
    <row r="78" spans="1:6" hidden="1">
      <c r="A78" s="234" t="s">
        <v>284</v>
      </c>
      <c r="B78" s="235">
        <v>1</v>
      </c>
      <c r="C78" s="235">
        <v>7</v>
      </c>
      <c r="D78" s="236" t="s">
        <v>316</v>
      </c>
      <c r="E78" s="237" t="s">
        <v>285</v>
      </c>
      <c r="F78" s="238">
        <v>2300</v>
      </c>
    </row>
    <row r="79" spans="1:6">
      <c r="A79" s="234" t="s">
        <v>317</v>
      </c>
      <c r="B79" s="235">
        <v>1</v>
      </c>
      <c r="C79" s="235">
        <v>11</v>
      </c>
      <c r="D79" s="236" t="s">
        <v>265</v>
      </c>
      <c r="E79" s="237" t="s">
        <v>265</v>
      </c>
      <c r="F79" s="238">
        <v>300</v>
      </c>
    </row>
    <row r="80" spans="1:6" hidden="1">
      <c r="A80" s="234" t="s">
        <v>317</v>
      </c>
      <c r="B80" s="235">
        <v>1</v>
      </c>
      <c r="C80" s="235">
        <v>11</v>
      </c>
      <c r="D80" s="236" t="s">
        <v>318</v>
      </c>
      <c r="E80" s="237" t="s">
        <v>265</v>
      </c>
      <c r="F80" s="238">
        <v>300</v>
      </c>
    </row>
    <row r="81" spans="1:6" hidden="1">
      <c r="A81" s="234" t="s">
        <v>319</v>
      </c>
      <c r="B81" s="235">
        <v>1</v>
      </c>
      <c r="C81" s="235">
        <v>11</v>
      </c>
      <c r="D81" s="236" t="s">
        <v>320</v>
      </c>
      <c r="E81" s="237" t="s">
        <v>265</v>
      </c>
      <c r="F81" s="238">
        <v>300</v>
      </c>
    </row>
    <row r="82" spans="1:6" hidden="1">
      <c r="A82" s="234" t="s">
        <v>321</v>
      </c>
      <c r="B82" s="235">
        <v>1</v>
      </c>
      <c r="C82" s="235">
        <v>11</v>
      </c>
      <c r="D82" s="236" t="s">
        <v>322</v>
      </c>
      <c r="E82" s="237" t="s">
        <v>265</v>
      </c>
      <c r="F82" s="238">
        <v>300</v>
      </c>
    </row>
    <row r="83" spans="1:6" hidden="1">
      <c r="A83" s="234" t="s">
        <v>284</v>
      </c>
      <c r="B83" s="235">
        <v>1</v>
      </c>
      <c r="C83" s="235">
        <v>11</v>
      </c>
      <c r="D83" s="236" t="s">
        <v>322</v>
      </c>
      <c r="E83" s="237" t="s">
        <v>285</v>
      </c>
      <c r="F83" s="238">
        <v>300</v>
      </c>
    </row>
    <row r="84" spans="1:6">
      <c r="A84" s="234" t="s">
        <v>323</v>
      </c>
      <c r="B84" s="235">
        <v>1</v>
      </c>
      <c r="C84" s="235">
        <v>13</v>
      </c>
      <c r="D84" s="236" t="s">
        <v>265</v>
      </c>
      <c r="E84" s="237" t="s">
        <v>265</v>
      </c>
      <c r="F84" s="238">
        <v>30845</v>
      </c>
    </row>
    <row r="85" spans="1:6" hidden="1">
      <c r="A85" s="234" t="s">
        <v>298</v>
      </c>
      <c r="B85" s="235">
        <v>1</v>
      </c>
      <c r="C85" s="235">
        <v>13</v>
      </c>
      <c r="D85" s="236" t="s">
        <v>299</v>
      </c>
      <c r="E85" s="237" t="s">
        <v>265</v>
      </c>
      <c r="F85" s="238">
        <v>1141.2</v>
      </c>
    </row>
    <row r="86" spans="1:6" ht="13.95" hidden="1" customHeight="1">
      <c r="A86" s="234" t="s">
        <v>324</v>
      </c>
      <c r="B86" s="235">
        <v>1</v>
      </c>
      <c r="C86" s="235">
        <v>13</v>
      </c>
      <c r="D86" s="236" t="s">
        <v>325</v>
      </c>
      <c r="E86" s="237" t="s">
        <v>265</v>
      </c>
      <c r="F86" s="238">
        <v>1141.2</v>
      </c>
    </row>
    <row r="87" spans="1:6" ht="13.95" hidden="1" customHeight="1">
      <c r="A87" s="234" t="s">
        <v>282</v>
      </c>
      <c r="B87" s="235">
        <v>1</v>
      </c>
      <c r="C87" s="235">
        <v>13</v>
      </c>
      <c r="D87" s="236" t="s">
        <v>325</v>
      </c>
      <c r="E87" s="237" t="s">
        <v>283</v>
      </c>
      <c r="F87" s="238">
        <v>1141.2</v>
      </c>
    </row>
    <row r="88" spans="1:6" hidden="1">
      <c r="A88" s="234" t="s">
        <v>267</v>
      </c>
      <c r="B88" s="235">
        <v>1</v>
      </c>
      <c r="C88" s="235">
        <v>13</v>
      </c>
      <c r="D88" s="236" t="s">
        <v>268</v>
      </c>
      <c r="E88" s="237" t="s">
        <v>265</v>
      </c>
      <c r="F88" s="238">
        <v>4796.2</v>
      </c>
    </row>
    <row r="89" spans="1:6" hidden="1">
      <c r="A89" s="234" t="s">
        <v>326</v>
      </c>
      <c r="B89" s="235">
        <v>1</v>
      </c>
      <c r="C89" s="235">
        <v>13</v>
      </c>
      <c r="D89" s="236" t="s">
        <v>327</v>
      </c>
      <c r="E89" s="237" t="s">
        <v>265</v>
      </c>
      <c r="F89" s="238">
        <v>2827.9</v>
      </c>
    </row>
    <row r="90" spans="1:6" ht="41.4" hidden="1">
      <c r="A90" s="234" t="s">
        <v>328</v>
      </c>
      <c r="B90" s="235">
        <v>1</v>
      </c>
      <c r="C90" s="235">
        <v>13</v>
      </c>
      <c r="D90" s="236" t="s">
        <v>329</v>
      </c>
      <c r="E90" s="237" t="s">
        <v>265</v>
      </c>
      <c r="F90" s="238">
        <v>1177</v>
      </c>
    </row>
    <row r="91" spans="1:6" ht="41.4" hidden="1" customHeight="1">
      <c r="A91" s="234" t="s">
        <v>273</v>
      </c>
      <c r="B91" s="235">
        <v>1</v>
      </c>
      <c r="C91" s="235">
        <v>13</v>
      </c>
      <c r="D91" s="236" t="s">
        <v>329</v>
      </c>
      <c r="E91" s="237" t="s">
        <v>274</v>
      </c>
      <c r="F91" s="238">
        <v>962.5</v>
      </c>
    </row>
    <row r="92" spans="1:6" ht="13.95" hidden="1" customHeight="1">
      <c r="A92" s="234" t="s">
        <v>282</v>
      </c>
      <c r="B92" s="235">
        <v>1</v>
      </c>
      <c r="C92" s="235">
        <v>13</v>
      </c>
      <c r="D92" s="236" t="s">
        <v>329</v>
      </c>
      <c r="E92" s="237" t="s">
        <v>283</v>
      </c>
      <c r="F92" s="238">
        <v>214.5</v>
      </c>
    </row>
    <row r="93" spans="1:6" hidden="1">
      <c r="A93" s="234" t="s">
        <v>330</v>
      </c>
      <c r="B93" s="235">
        <v>1</v>
      </c>
      <c r="C93" s="235">
        <v>13</v>
      </c>
      <c r="D93" s="236" t="s">
        <v>331</v>
      </c>
      <c r="E93" s="237" t="s">
        <v>265</v>
      </c>
      <c r="F93" s="238">
        <v>605.20000000000005</v>
      </c>
    </row>
    <row r="94" spans="1:6" ht="41.4" hidden="1" customHeight="1">
      <c r="A94" s="234" t="s">
        <v>273</v>
      </c>
      <c r="B94" s="235">
        <v>1</v>
      </c>
      <c r="C94" s="235">
        <v>13</v>
      </c>
      <c r="D94" s="236" t="s">
        <v>331</v>
      </c>
      <c r="E94" s="237" t="s">
        <v>274</v>
      </c>
      <c r="F94" s="238">
        <v>565.29999999999995</v>
      </c>
    </row>
    <row r="95" spans="1:6" ht="13.95" hidden="1" customHeight="1">
      <c r="A95" s="234" t="s">
        <v>282</v>
      </c>
      <c r="B95" s="235">
        <v>1</v>
      </c>
      <c r="C95" s="235">
        <v>13</v>
      </c>
      <c r="D95" s="236" t="s">
        <v>331</v>
      </c>
      <c r="E95" s="237" t="s">
        <v>283</v>
      </c>
      <c r="F95" s="238">
        <v>39.9</v>
      </c>
    </row>
    <row r="96" spans="1:6" ht="27.6" hidden="1">
      <c r="A96" s="234" t="s">
        <v>332</v>
      </c>
      <c r="B96" s="235">
        <v>1</v>
      </c>
      <c r="C96" s="235">
        <v>13</v>
      </c>
      <c r="D96" s="236" t="s">
        <v>333</v>
      </c>
      <c r="E96" s="237" t="s">
        <v>265</v>
      </c>
      <c r="F96" s="238">
        <v>439.8</v>
      </c>
    </row>
    <row r="97" spans="1:6" ht="41.4" hidden="1" customHeight="1">
      <c r="A97" s="234" t="s">
        <v>273</v>
      </c>
      <c r="B97" s="235">
        <v>1</v>
      </c>
      <c r="C97" s="235">
        <v>13</v>
      </c>
      <c r="D97" s="236" t="s">
        <v>333</v>
      </c>
      <c r="E97" s="237" t="s">
        <v>274</v>
      </c>
      <c r="F97" s="238">
        <v>382.4</v>
      </c>
    </row>
    <row r="98" spans="1:6" ht="13.95" hidden="1" customHeight="1">
      <c r="A98" s="234" t="s">
        <v>282</v>
      </c>
      <c r="B98" s="235">
        <v>1</v>
      </c>
      <c r="C98" s="235">
        <v>13</v>
      </c>
      <c r="D98" s="236" t="s">
        <v>333</v>
      </c>
      <c r="E98" s="237" t="s">
        <v>283</v>
      </c>
      <c r="F98" s="238">
        <v>57.4</v>
      </c>
    </row>
    <row r="99" spans="1:6" ht="27.6" hidden="1">
      <c r="A99" s="234" t="s">
        <v>334</v>
      </c>
      <c r="B99" s="235">
        <v>1</v>
      </c>
      <c r="C99" s="235">
        <v>13</v>
      </c>
      <c r="D99" s="236" t="s">
        <v>335</v>
      </c>
      <c r="E99" s="237" t="s">
        <v>265</v>
      </c>
      <c r="F99" s="238">
        <v>605.20000000000005</v>
      </c>
    </row>
    <row r="100" spans="1:6" ht="41.4" hidden="1" customHeight="1">
      <c r="A100" s="234" t="s">
        <v>273</v>
      </c>
      <c r="B100" s="235">
        <v>1</v>
      </c>
      <c r="C100" s="235">
        <v>13</v>
      </c>
      <c r="D100" s="236" t="s">
        <v>335</v>
      </c>
      <c r="E100" s="237" t="s">
        <v>274</v>
      </c>
      <c r="F100" s="238">
        <v>554.20000000000005</v>
      </c>
    </row>
    <row r="101" spans="1:6" ht="13.95" hidden="1" customHeight="1">
      <c r="A101" s="234" t="s">
        <v>282</v>
      </c>
      <c r="B101" s="235">
        <v>1</v>
      </c>
      <c r="C101" s="235">
        <v>13</v>
      </c>
      <c r="D101" s="236" t="s">
        <v>335</v>
      </c>
      <c r="E101" s="237" t="s">
        <v>283</v>
      </c>
      <c r="F101" s="238">
        <v>51</v>
      </c>
    </row>
    <row r="102" spans="1:6" ht="41.4" hidden="1">
      <c r="A102" s="234" t="s">
        <v>336</v>
      </c>
      <c r="B102" s="235">
        <v>1</v>
      </c>
      <c r="C102" s="235">
        <v>13</v>
      </c>
      <c r="D102" s="236" t="s">
        <v>337</v>
      </c>
      <c r="E102" s="237" t="s">
        <v>265</v>
      </c>
      <c r="F102" s="238">
        <v>0.7</v>
      </c>
    </row>
    <row r="103" spans="1:6" ht="13.95" hidden="1" customHeight="1">
      <c r="A103" s="234" t="s">
        <v>282</v>
      </c>
      <c r="B103" s="235">
        <v>1</v>
      </c>
      <c r="C103" s="235">
        <v>13</v>
      </c>
      <c r="D103" s="236" t="s">
        <v>337</v>
      </c>
      <c r="E103" s="237" t="s">
        <v>283</v>
      </c>
      <c r="F103" s="238">
        <v>0.7</v>
      </c>
    </row>
    <row r="104" spans="1:6" hidden="1">
      <c r="A104" s="234" t="s">
        <v>278</v>
      </c>
      <c r="B104" s="235">
        <v>1</v>
      </c>
      <c r="C104" s="235">
        <v>13</v>
      </c>
      <c r="D104" s="236" t="s">
        <v>279</v>
      </c>
      <c r="E104" s="237" t="s">
        <v>265</v>
      </c>
      <c r="F104" s="238">
        <v>1968.3</v>
      </c>
    </row>
    <row r="105" spans="1:6" ht="13.95" hidden="1" customHeight="1">
      <c r="A105" s="234" t="s">
        <v>271</v>
      </c>
      <c r="B105" s="235">
        <v>1</v>
      </c>
      <c r="C105" s="235">
        <v>13</v>
      </c>
      <c r="D105" s="236" t="s">
        <v>280</v>
      </c>
      <c r="E105" s="237" t="s">
        <v>265</v>
      </c>
      <c r="F105" s="238">
        <v>427</v>
      </c>
    </row>
    <row r="106" spans="1:6" ht="41.4" hidden="1" customHeight="1">
      <c r="A106" s="234" t="s">
        <v>273</v>
      </c>
      <c r="B106" s="235">
        <v>1</v>
      </c>
      <c r="C106" s="235">
        <v>13</v>
      </c>
      <c r="D106" s="236" t="s">
        <v>280</v>
      </c>
      <c r="E106" s="237" t="s">
        <v>274</v>
      </c>
      <c r="F106" s="238">
        <v>427</v>
      </c>
    </row>
    <row r="107" spans="1:6" hidden="1">
      <c r="A107" s="234" t="s">
        <v>275</v>
      </c>
      <c r="B107" s="235">
        <v>1</v>
      </c>
      <c r="C107" s="235">
        <v>13</v>
      </c>
      <c r="D107" s="236" t="s">
        <v>281</v>
      </c>
      <c r="E107" s="237" t="s">
        <v>265</v>
      </c>
      <c r="F107" s="238">
        <v>1541.3</v>
      </c>
    </row>
    <row r="108" spans="1:6" ht="41.4" hidden="1" customHeight="1">
      <c r="A108" s="234" t="s">
        <v>273</v>
      </c>
      <c r="B108" s="235">
        <v>1</v>
      </c>
      <c r="C108" s="235">
        <v>13</v>
      </c>
      <c r="D108" s="236" t="s">
        <v>281</v>
      </c>
      <c r="E108" s="237" t="s">
        <v>274</v>
      </c>
      <c r="F108" s="238">
        <v>1510.7</v>
      </c>
    </row>
    <row r="109" spans="1:6" ht="13.95" hidden="1" customHeight="1">
      <c r="A109" s="234" t="s">
        <v>282</v>
      </c>
      <c r="B109" s="235">
        <v>1</v>
      </c>
      <c r="C109" s="235">
        <v>13</v>
      </c>
      <c r="D109" s="236" t="s">
        <v>281</v>
      </c>
      <c r="E109" s="237" t="s">
        <v>283</v>
      </c>
      <c r="F109" s="238">
        <v>28.9</v>
      </c>
    </row>
    <row r="110" spans="1:6" hidden="1">
      <c r="A110" s="234" t="s">
        <v>284</v>
      </c>
      <c r="B110" s="235">
        <v>1</v>
      </c>
      <c r="C110" s="235">
        <v>13</v>
      </c>
      <c r="D110" s="236" t="s">
        <v>281</v>
      </c>
      <c r="E110" s="237" t="s">
        <v>285</v>
      </c>
      <c r="F110" s="238">
        <v>1.7</v>
      </c>
    </row>
    <row r="111" spans="1:6" hidden="1">
      <c r="A111" s="234" t="s">
        <v>338</v>
      </c>
      <c r="B111" s="235">
        <v>1</v>
      </c>
      <c r="C111" s="235">
        <v>13</v>
      </c>
      <c r="D111" s="236" t="s">
        <v>339</v>
      </c>
      <c r="E111" s="237" t="s">
        <v>265</v>
      </c>
      <c r="F111" s="238">
        <v>1392.2</v>
      </c>
    </row>
    <row r="112" spans="1:6" hidden="1">
      <c r="A112" s="234" t="s">
        <v>340</v>
      </c>
      <c r="B112" s="235">
        <v>1</v>
      </c>
      <c r="C112" s="235">
        <v>13</v>
      </c>
      <c r="D112" s="236" t="s">
        <v>341</v>
      </c>
      <c r="E112" s="237" t="s">
        <v>265</v>
      </c>
      <c r="F112" s="238">
        <v>1392.2</v>
      </c>
    </row>
    <row r="113" spans="1:6" hidden="1">
      <c r="A113" s="234" t="s">
        <v>342</v>
      </c>
      <c r="B113" s="235">
        <v>1</v>
      </c>
      <c r="C113" s="235">
        <v>13</v>
      </c>
      <c r="D113" s="236" t="s">
        <v>343</v>
      </c>
      <c r="E113" s="237" t="s">
        <v>265</v>
      </c>
      <c r="F113" s="238">
        <v>462.7</v>
      </c>
    </row>
    <row r="114" spans="1:6" ht="13.95" hidden="1" customHeight="1">
      <c r="A114" s="234" t="s">
        <v>282</v>
      </c>
      <c r="B114" s="235">
        <v>1</v>
      </c>
      <c r="C114" s="235">
        <v>13</v>
      </c>
      <c r="D114" s="236" t="s">
        <v>343</v>
      </c>
      <c r="E114" s="237" t="s">
        <v>283</v>
      </c>
      <c r="F114" s="238">
        <v>246</v>
      </c>
    </row>
    <row r="115" spans="1:6" hidden="1">
      <c r="A115" s="234" t="s">
        <v>284</v>
      </c>
      <c r="B115" s="235">
        <v>1</v>
      </c>
      <c r="C115" s="235">
        <v>13</v>
      </c>
      <c r="D115" s="236" t="s">
        <v>343</v>
      </c>
      <c r="E115" s="237" t="s">
        <v>285</v>
      </c>
      <c r="F115" s="238">
        <v>216.7</v>
      </c>
    </row>
    <row r="116" spans="1:6" ht="41.4" hidden="1">
      <c r="A116" s="234" t="s">
        <v>344</v>
      </c>
      <c r="B116" s="235">
        <v>1</v>
      </c>
      <c r="C116" s="235">
        <v>13</v>
      </c>
      <c r="D116" s="236" t="s">
        <v>345</v>
      </c>
      <c r="E116" s="237" t="s">
        <v>265</v>
      </c>
      <c r="F116" s="238">
        <v>926.5</v>
      </c>
    </row>
    <row r="117" spans="1:6" hidden="1">
      <c r="A117" s="234" t="s">
        <v>346</v>
      </c>
      <c r="B117" s="235">
        <v>1</v>
      </c>
      <c r="C117" s="235">
        <v>13</v>
      </c>
      <c r="D117" s="236" t="s">
        <v>345</v>
      </c>
      <c r="E117" s="237" t="s">
        <v>347</v>
      </c>
      <c r="F117" s="238">
        <v>926.5</v>
      </c>
    </row>
    <row r="118" spans="1:6" ht="27.6" hidden="1">
      <c r="A118" s="234" t="s">
        <v>348</v>
      </c>
      <c r="B118" s="235">
        <v>1</v>
      </c>
      <c r="C118" s="235">
        <v>13</v>
      </c>
      <c r="D118" s="236" t="s">
        <v>349</v>
      </c>
      <c r="E118" s="237" t="s">
        <v>265</v>
      </c>
      <c r="F118" s="238">
        <v>3</v>
      </c>
    </row>
    <row r="119" spans="1:6" hidden="1">
      <c r="A119" s="234" t="s">
        <v>346</v>
      </c>
      <c r="B119" s="235">
        <v>1</v>
      </c>
      <c r="C119" s="235">
        <v>13</v>
      </c>
      <c r="D119" s="236" t="s">
        <v>349</v>
      </c>
      <c r="E119" s="237" t="s">
        <v>347</v>
      </c>
      <c r="F119" s="238">
        <v>3</v>
      </c>
    </row>
    <row r="120" spans="1:6" hidden="1">
      <c r="A120" s="234" t="s">
        <v>350</v>
      </c>
      <c r="B120" s="235">
        <v>1</v>
      </c>
      <c r="C120" s="235">
        <v>13</v>
      </c>
      <c r="D120" s="236" t="s">
        <v>351</v>
      </c>
      <c r="E120" s="237" t="s">
        <v>265</v>
      </c>
      <c r="F120" s="238">
        <v>12115.7</v>
      </c>
    </row>
    <row r="121" spans="1:6" hidden="1">
      <c r="A121" s="234" t="s">
        <v>352</v>
      </c>
      <c r="B121" s="235">
        <v>1</v>
      </c>
      <c r="C121" s="235">
        <v>13</v>
      </c>
      <c r="D121" s="236" t="s">
        <v>353</v>
      </c>
      <c r="E121" s="237" t="s">
        <v>265</v>
      </c>
      <c r="F121" s="238">
        <v>7615.7</v>
      </c>
    </row>
    <row r="122" spans="1:6" ht="41.4" hidden="1" customHeight="1">
      <c r="A122" s="234" t="s">
        <v>273</v>
      </c>
      <c r="B122" s="235">
        <v>1</v>
      </c>
      <c r="C122" s="235">
        <v>13</v>
      </c>
      <c r="D122" s="236" t="s">
        <v>353</v>
      </c>
      <c r="E122" s="237" t="s">
        <v>274</v>
      </c>
      <c r="F122" s="238">
        <v>6800.2</v>
      </c>
    </row>
    <row r="123" spans="1:6" ht="13.95" hidden="1" customHeight="1">
      <c r="A123" s="234" t="s">
        <v>282</v>
      </c>
      <c r="B123" s="235">
        <v>1</v>
      </c>
      <c r="C123" s="235">
        <v>13</v>
      </c>
      <c r="D123" s="236" t="s">
        <v>353</v>
      </c>
      <c r="E123" s="237" t="s">
        <v>283</v>
      </c>
      <c r="F123" s="238">
        <v>814.8</v>
      </c>
    </row>
    <row r="124" spans="1:6" hidden="1">
      <c r="A124" s="234" t="s">
        <v>284</v>
      </c>
      <c r="B124" s="235">
        <v>1</v>
      </c>
      <c r="C124" s="235">
        <v>13</v>
      </c>
      <c r="D124" s="236" t="s">
        <v>353</v>
      </c>
      <c r="E124" s="237" t="s">
        <v>285</v>
      </c>
      <c r="F124" s="238">
        <v>0.7</v>
      </c>
    </row>
    <row r="125" spans="1:6" ht="27.6" hidden="1" customHeight="1">
      <c r="A125" s="234" t="s">
        <v>191</v>
      </c>
      <c r="B125" s="235">
        <v>1</v>
      </c>
      <c r="C125" s="235">
        <v>13</v>
      </c>
      <c r="D125" s="236" t="s">
        <v>354</v>
      </c>
      <c r="E125" s="237" t="s">
        <v>265</v>
      </c>
      <c r="F125" s="238">
        <v>4500</v>
      </c>
    </row>
    <row r="126" spans="1:6" ht="41.4" hidden="1" customHeight="1">
      <c r="A126" s="234" t="s">
        <v>273</v>
      </c>
      <c r="B126" s="235">
        <v>1</v>
      </c>
      <c r="C126" s="235">
        <v>13</v>
      </c>
      <c r="D126" s="236" t="s">
        <v>354</v>
      </c>
      <c r="E126" s="237" t="s">
        <v>274</v>
      </c>
      <c r="F126" s="238">
        <v>4500</v>
      </c>
    </row>
    <row r="127" spans="1:6" ht="27.6" hidden="1">
      <c r="A127" s="234" t="s">
        <v>355</v>
      </c>
      <c r="B127" s="235">
        <v>1</v>
      </c>
      <c r="C127" s="235">
        <v>13</v>
      </c>
      <c r="D127" s="236" t="s">
        <v>356</v>
      </c>
      <c r="E127" s="237" t="s">
        <v>265</v>
      </c>
      <c r="F127" s="238">
        <v>10163.6</v>
      </c>
    </row>
    <row r="128" spans="1:6" hidden="1">
      <c r="A128" s="234" t="s">
        <v>357</v>
      </c>
      <c r="B128" s="235">
        <v>1</v>
      </c>
      <c r="C128" s="235">
        <v>13</v>
      </c>
      <c r="D128" s="236" t="s">
        <v>358</v>
      </c>
      <c r="E128" s="237" t="s">
        <v>265</v>
      </c>
      <c r="F128" s="238">
        <v>546.4</v>
      </c>
    </row>
    <row r="129" spans="1:6" ht="27.6" hidden="1">
      <c r="A129" s="234" t="s">
        <v>359</v>
      </c>
      <c r="B129" s="235">
        <v>1</v>
      </c>
      <c r="C129" s="235">
        <v>13</v>
      </c>
      <c r="D129" s="236" t="s">
        <v>358</v>
      </c>
      <c r="E129" s="237" t="s">
        <v>360</v>
      </c>
      <c r="F129" s="238">
        <v>546.4</v>
      </c>
    </row>
    <row r="130" spans="1:6" hidden="1">
      <c r="A130" s="234" t="s">
        <v>361</v>
      </c>
      <c r="B130" s="235">
        <v>1</v>
      </c>
      <c r="C130" s="235">
        <v>13</v>
      </c>
      <c r="D130" s="236" t="s">
        <v>362</v>
      </c>
      <c r="E130" s="237" t="s">
        <v>265</v>
      </c>
      <c r="F130" s="238">
        <v>9617.2000000000007</v>
      </c>
    </row>
    <row r="131" spans="1:6" ht="27.6" hidden="1">
      <c r="A131" s="234" t="s">
        <v>359</v>
      </c>
      <c r="B131" s="235">
        <v>1</v>
      </c>
      <c r="C131" s="235">
        <v>13</v>
      </c>
      <c r="D131" s="236" t="s">
        <v>362</v>
      </c>
      <c r="E131" s="237" t="s">
        <v>360</v>
      </c>
      <c r="F131" s="238">
        <v>9617.2000000000007</v>
      </c>
    </row>
    <row r="132" spans="1:6" ht="27.6" hidden="1">
      <c r="A132" s="234" t="s">
        <v>307</v>
      </c>
      <c r="B132" s="235">
        <v>1</v>
      </c>
      <c r="C132" s="235">
        <v>13</v>
      </c>
      <c r="D132" s="236" t="s">
        <v>308</v>
      </c>
      <c r="E132" s="237" t="s">
        <v>265</v>
      </c>
      <c r="F132" s="238">
        <v>10.1</v>
      </c>
    </row>
    <row r="133" spans="1:6" ht="41.4" hidden="1">
      <c r="A133" s="234" t="s">
        <v>309</v>
      </c>
      <c r="B133" s="235">
        <v>1</v>
      </c>
      <c r="C133" s="235">
        <v>13</v>
      </c>
      <c r="D133" s="236" t="s">
        <v>310</v>
      </c>
      <c r="E133" s="237" t="s">
        <v>265</v>
      </c>
      <c r="F133" s="238">
        <v>10.1</v>
      </c>
    </row>
    <row r="134" spans="1:6" ht="13.95" hidden="1" customHeight="1">
      <c r="A134" s="234" t="s">
        <v>295</v>
      </c>
      <c r="B134" s="235">
        <v>1</v>
      </c>
      <c r="C134" s="235">
        <v>13</v>
      </c>
      <c r="D134" s="236" t="s">
        <v>311</v>
      </c>
      <c r="E134" s="237" t="s">
        <v>265</v>
      </c>
      <c r="F134" s="238">
        <v>10.1</v>
      </c>
    </row>
    <row r="135" spans="1:6" ht="13.95" hidden="1" customHeight="1">
      <c r="A135" s="234" t="s">
        <v>282</v>
      </c>
      <c r="B135" s="235">
        <v>1</v>
      </c>
      <c r="C135" s="235">
        <v>13</v>
      </c>
      <c r="D135" s="236" t="s">
        <v>311</v>
      </c>
      <c r="E135" s="237" t="s">
        <v>283</v>
      </c>
      <c r="F135" s="238">
        <v>10.1</v>
      </c>
    </row>
    <row r="136" spans="1:6" ht="27.6" hidden="1">
      <c r="A136" s="234" t="s">
        <v>363</v>
      </c>
      <c r="B136" s="235">
        <v>1</v>
      </c>
      <c r="C136" s="235">
        <v>13</v>
      </c>
      <c r="D136" s="236" t="s">
        <v>364</v>
      </c>
      <c r="E136" s="237" t="s">
        <v>265</v>
      </c>
      <c r="F136" s="238">
        <v>21</v>
      </c>
    </row>
    <row r="137" spans="1:6" hidden="1">
      <c r="A137" s="234" t="s">
        <v>365</v>
      </c>
      <c r="B137" s="235">
        <v>1</v>
      </c>
      <c r="C137" s="235">
        <v>13</v>
      </c>
      <c r="D137" s="236" t="s">
        <v>366</v>
      </c>
      <c r="E137" s="237" t="s">
        <v>265</v>
      </c>
      <c r="F137" s="238">
        <v>21</v>
      </c>
    </row>
    <row r="138" spans="1:6" hidden="1">
      <c r="A138" s="234" t="s">
        <v>367</v>
      </c>
      <c r="B138" s="235">
        <v>1</v>
      </c>
      <c r="C138" s="235">
        <v>13</v>
      </c>
      <c r="D138" s="236" t="s">
        <v>368</v>
      </c>
      <c r="E138" s="237" t="s">
        <v>265</v>
      </c>
      <c r="F138" s="238">
        <v>21</v>
      </c>
    </row>
    <row r="139" spans="1:6" ht="13.95" hidden="1" customHeight="1">
      <c r="A139" s="234" t="s">
        <v>282</v>
      </c>
      <c r="B139" s="235">
        <v>1</v>
      </c>
      <c r="C139" s="235">
        <v>13</v>
      </c>
      <c r="D139" s="236" t="s">
        <v>368</v>
      </c>
      <c r="E139" s="237" t="s">
        <v>283</v>
      </c>
      <c r="F139" s="238">
        <v>21</v>
      </c>
    </row>
    <row r="140" spans="1:6" ht="27.6" hidden="1">
      <c r="A140" s="234" t="s">
        <v>369</v>
      </c>
      <c r="B140" s="235">
        <v>1</v>
      </c>
      <c r="C140" s="235">
        <v>13</v>
      </c>
      <c r="D140" s="236" t="s">
        <v>370</v>
      </c>
      <c r="E140" s="237" t="s">
        <v>265</v>
      </c>
      <c r="F140" s="238">
        <v>1150</v>
      </c>
    </row>
    <row r="141" spans="1:6" hidden="1">
      <c r="A141" s="234" t="s">
        <v>371</v>
      </c>
      <c r="B141" s="235">
        <v>1</v>
      </c>
      <c r="C141" s="235">
        <v>13</v>
      </c>
      <c r="D141" s="236" t="s">
        <v>372</v>
      </c>
      <c r="E141" s="237" t="s">
        <v>265</v>
      </c>
      <c r="F141" s="238">
        <v>1150</v>
      </c>
    </row>
    <row r="142" spans="1:6" ht="27.6" hidden="1">
      <c r="A142" s="234" t="s">
        <v>373</v>
      </c>
      <c r="B142" s="235">
        <v>1</v>
      </c>
      <c r="C142" s="235">
        <v>13</v>
      </c>
      <c r="D142" s="236" t="s">
        <v>374</v>
      </c>
      <c r="E142" s="237" t="s">
        <v>265</v>
      </c>
      <c r="F142" s="238">
        <v>1150</v>
      </c>
    </row>
    <row r="143" spans="1:6" ht="13.95" hidden="1" customHeight="1">
      <c r="A143" s="234" t="s">
        <v>282</v>
      </c>
      <c r="B143" s="235">
        <v>1</v>
      </c>
      <c r="C143" s="235">
        <v>13</v>
      </c>
      <c r="D143" s="236" t="s">
        <v>374</v>
      </c>
      <c r="E143" s="237" t="s">
        <v>283</v>
      </c>
      <c r="F143" s="238">
        <v>1150</v>
      </c>
    </row>
    <row r="144" spans="1:6" ht="27.6" hidden="1">
      <c r="A144" s="234" t="s">
        <v>375</v>
      </c>
      <c r="B144" s="235">
        <v>1</v>
      </c>
      <c r="C144" s="235">
        <v>13</v>
      </c>
      <c r="D144" s="236" t="s">
        <v>376</v>
      </c>
      <c r="E144" s="237" t="s">
        <v>265</v>
      </c>
      <c r="F144" s="238">
        <v>40</v>
      </c>
    </row>
    <row r="145" spans="1:6" ht="27.6" hidden="1">
      <c r="A145" s="234" t="s">
        <v>377</v>
      </c>
      <c r="B145" s="235">
        <v>1</v>
      </c>
      <c r="C145" s="235">
        <v>13</v>
      </c>
      <c r="D145" s="236" t="s">
        <v>378</v>
      </c>
      <c r="E145" s="237" t="s">
        <v>265</v>
      </c>
      <c r="F145" s="238">
        <v>35</v>
      </c>
    </row>
    <row r="146" spans="1:6" ht="13.95" hidden="1" customHeight="1">
      <c r="A146" s="234" t="s">
        <v>295</v>
      </c>
      <c r="B146" s="235">
        <v>1</v>
      </c>
      <c r="C146" s="235">
        <v>13</v>
      </c>
      <c r="D146" s="236" t="s">
        <v>379</v>
      </c>
      <c r="E146" s="237" t="s">
        <v>265</v>
      </c>
      <c r="F146" s="238">
        <v>35</v>
      </c>
    </row>
    <row r="147" spans="1:6" ht="13.95" hidden="1" customHeight="1">
      <c r="A147" s="234" t="s">
        <v>282</v>
      </c>
      <c r="B147" s="235">
        <v>1</v>
      </c>
      <c r="C147" s="235">
        <v>13</v>
      </c>
      <c r="D147" s="236" t="s">
        <v>379</v>
      </c>
      <c r="E147" s="237" t="s">
        <v>283</v>
      </c>
      <c r="F147" s="238">
        <v>35</v>
      </c>
    </row>
    <row r="148" spans="1:6" ht="27.6" hidden="1">
      <c r="A148" s="234" t="s">
        <v>380</v>
      </c>
      <c r="B148" s="235">
        <v>1</v>
      </c>
      <c r="C148" s="235">
        <v>13</v>
      </c>
      <c r="D148" s="236" t="s">
        <v>381</v>
      </c>
      <c r="E148" s="237" t="s">
        <v>265</v>
      </c>
      <c r="F148" s="238">
        <v>5</v>
      </c>
    </row>
    <row r="149" spans="1:6" ht="13.95" hidden="1" customHeight="1">
      <c r="A149" s="234" t="s">
        <v>295</v>
      </c>
      <c r="B149" s="235">
        <v>1</v>
      </c>
      <c r="C149" s="235">
        <v>13</v>
      </c>
      <c r="D149" s="236" t="s">
        <v>382</v>
      </c>
      <c r="E149" s="237" t="s">
        <v>265</v>
      </c>
      <c r="F149" s="238">
        <v>5</v>
      </c>
    </row>
    <row r="150" spans="1:6" ht="13.95" hidden="1" customHeight="1">
      <c r="A150" s="234" t="s">
        <v>282</v>
      </c>
      <c r="B150" s="235">
        <v>1</v>
      </c>
      <c r="C150" s="235">
        <v>13</v>
      </c>
      <c r="D150" s="236" t="s">
        <v>382</v>
      </c>
      <c r="E150" s="237" t="s">
        <v>283</v>
      </c>
      <c r="F150" s="238">
        <v>5</v>
      </c>
    </row>
    <row r="151" spans="1:6" ht="27.6" hidden="1" customHeight="1">
      <c r="A151" s="234" t="s">
        <v>383</v>
      </c>
      <c r="B151" s="235">
        <v>1</v>
      </c>
      <c r="C151" s="235">
        <v>13</v>
      </c>
      <c r="D151" s="236" t="s">
        <v>384</v>
      </c>
      <c r="E151" s="237" t="s">
        <v>265</v>
      </c>
      <c r="F151" s="238">
        <v>15</v>
      </c>
    </row>
    <row r="152" spans="1:6" hidden="1">
      <c r="A152" s="234" t="s">
        <v>385</v>
      </c>
      <c r="B152" s="235">
        <v>1</v>
      </c>
      <c r="C152" s="235">
        <v>13</v>
      </c>
      <c r="D152" s="236" t="s">
        <v>386</v>
      </c>
      <c r="E152" s="237" t="s">
        <v>265</v>
      </c>
      <c r="F152" s="238">
        <v>15</v>
      </c>
    </row>
    <row r="153" spans="1:6" ht="13.95" hidden="1" customHeight="1">
      <c r="A153" s="234" t="s">
        <v>295</v>
      </c>
      <c r="B153" s="235">
        <v>1</v>
      </c>
      <c r="C153" s="235">
        <v>13</v>
      </c>
      <c r="D153" s="236" t="s">
        <v>387</v>
      </c>
      <c r="E153" s="237" t="s">
        <v>265</v>
      </c>
      <c r="F153" s="238">
        <v>15</v>
      </c>
    </row>
    <row r="154" spans="1:6" ht="13.95" hidden="1" customHeight="1">
      <c r="A154" s="234" t="s">
        <v>282</v>
      </c>
      <c r="B154" s="235">
        <v>1</v>
      </c>
      <c r="C154" s="235">
        <v>13</v>
      </c>
      <c r="D154" s="236" t="s">
        <v>387</v>
      </c>
      <c r="E154" s="237" t="s">
        <v>283</v>
      </c>
      <c r="F154" s="238">
        <v>15</v>
      </c>
    </row>
    <row r="155" spans="1:6" s="233" customFormat="1">
      <c r="A155" s="228" t="s">
        <v>388</v>
      </c>
      <c r="B155" s="229">
        <v>4</v>
      </c>
      <c r="C155" s="229">
        <v>0</v>
      </c>
      <c r="D155" s="230" t="s">
        <v>265</v>
      </c>
      <c r="E155" s="231" t="s">
        <v>265</v>
      </c>
      <c r="F155" s="232">
        <v>91638.3</v>
      </c>
    </row>
    <row r="156" spans="1:6">
      <c r="A156" s="234" t="s">
        <v>389</v>
      </c>
      <c r="B156" s="235">
        <v>4</v>
      </c>
      <c r="C156" s="235">
        <v>5</v>
      </c>
      <c r="D156" s="236" t="s">
        <v>265</v>
      </c>
      <c r="E156" s="237" t="s">
        <v>265</v>
      </c>
      <c r="F156" s="238">
        <v>1070.7</v>
      </c>
    </row>
    <row r="157" spans="1:6" hidden="1">
      <c r="A157" s="234" t="s">
        <v>267</v>
      </c>
      <c r="B157" s="235">
        <v>4</v>
      </c>
      <c r="C157" s="235">
        <v>5</v>
      </c>
      <c r="D157" s="236" t="s">
        <v>268</v>
      </c>
      <c r="E157" s="237" t="s">
        <v>265</v>
      </c>
      <c r="F157" s="238">
        <v>1070.7</v>
      </c>
    </row>
    <row r="158" spans="1:6" hidden="1">
      <c r="A158" s="234" t="s">
        <v>326</v>
      </c>
      <c r="B158" s="235">
        <v>4</v>
      </c>
      <c r="C158" s="235">
        <v>5</v>
      </c>
      <c r="D158" s="236" t="s">
        <v>327</v>
      </c>
      <c r="E158" s="237" t="s">
        <v>265</v>
      </c>
      <c r="F158" s="238">
        <v>1070.7</v>
      </c>
    </row>
    <row r="159" spans="1:6" ht="27.6" hidden="1">
      <c r="A159" s="234" t="s">
        <v>390</v>
      </c>
      <c r="B159" s="235">
        <v>4</v>
      </c>
      <c r="C159" s="235">
        <v>5</v>
      </c>
      <c r="D159" s="236" t="s">
        <v>391</v>
      </c>
      <c r="E159" s="237" t="s">
        <v>265</v>
      </c>
      <c r="F159" s="238">
        <v>1070.7</v>
      </c>
    </row>
    <row r="160" spans="1:6" ht="13.95" hidden="1" customHeight="1">
      <c r="A160" s="234" t="s">
        <v>282</v>
      </c>
      <c r="B160" s="235">
        <v>4</v>
      </c>
      <c r="C160" s="235">
        <v>5</v>
      </c>
      <c r="D160" s="236" t="s">
        <v>391</v>
      </c>
      <c r="E160" s="237" t="s">
        <v>283</v>
      </c>
      <c r="F160" s="238">
        <v>1070.7</v>
      </c>
    </row>
    <row r="161" spans="1:6">
      <c r="A161" s="234" t="s">
        <v>392</v>
      </c>
      <c r="B161" s="235">
        <v>4</v>
      </c>
      <c r="C161" s="235">
        <v>9</v>
      </c>
      <c r="D161" s="236" t="s">
        <v>265</v>
      </c>
      <c r="E161" s="237" t="s">
        <v>265</v>
      </c>
      <c r="F161" s="238">
        <v>90457.600000000006</v>
      </c>
    </row>
    <row r="162" spans="1:6" ht="27.6" hidden="1">
      <c r="A162" s="234" t="s">
        <v>393</v>
      </c>
      <c r="B162" s="235">
        <v>4</v>
      </c>
      <c r="C162" s="235">
        <v>9</v>
      </c>
      <c r="D162" s="236" t="s">
        <v>394</v>
      </c>
      <c r="E162" s="237" t="s">
        <v>265</v>
      </c>
      <c r="F162" s="238">
        <v>90457.600000000006</v>
      </c>
    </row>
    <row r="163" spans="1:6" ht="55.2" hidden="1">
      <c r="A163" s="234" t="s">
        <v>776</v>
      </c>
      <c r="B163" s="235">
        <v>4</v>
      </c>
      <c r="C163" s="235">
        <v>9</v>
      </c>
      <c r="D163" s="236" t="s">
        <v>777</v>
      </c>
      <c r="E163" s="237" t="s">
        <v>265</v>
      </c>
      <c r="F163" s="238">
        <v>90457.600000000006</v>
      </c>
    </row>
    <row r="164" spans="1:6" ht="27.6" hidden="1">
      <c r="A164" s="234" t="s">
        <v>781</v>
      </c>
      <c r="B164" s="235">
        <v>4</v>
      </c>
      <c r="C164" s="235">
        <v>9</v>
      </c>
      <c r="D164" s="236" t="s">
        <v>778</v>
      </c>
      <c r="E164" s="237" t="s">
        <v>265</v>
      </c>
      <c r="F164" s="238">
        <v>29904.400000000001</v>
      </c>
    </row>
    <row r="165" spans="1:6" hidden="1">
      <c r="A165" s="234" t="s">
        <v>398</v>
      </c>
      <c r="B165" s="235">
        <v>4</v>
      </c>
      <c r="C165" s="235">
        <v>9</v>
      </c>
      <c r="D165" s="236" t="s">
        <v>778</v>
      </c>
      <c r="E165" s="237" t="s">
        <v>399</v>
      </c>
      <c r="F165" s="238">
        <v>29904.400000000001</v>
      </c>
    </row>
    <row r="166" spans="1:6" ht="82.8" hidden="1">
      <c r="A166" s="234" t="s">
        <v>397</v>
      </c>
      <c r="B166" s="235">
        <v>4</v>
      </c>
      <c r="C166" s="235">
        <v>9</v>
      </c>
      <c r="D166" s="236" t="s">
        <v>779</v>
      </c>
      <c r="E166" s="237" t="s">
        <v>265</v>
      </c>
      <c r="F166" s="238">
        <v>4523.1000000000004</v>
      </c>
    </row>
    <row r="167" spans="1:6" hidden="1">
      <c r="A167" s="234" t="s">
        <v>398</v>
      </c>
      <c r="B167" s="235">
        <v>4</v>
      </c>
      <c r="C167" s="235">
        <v>9</v>
      </c>
      <c r="D167" s="236" t="s">
        <v>779</v>
      </c>
      <c r="E167" s="237" t="s">
        <v>399</v>
      </c>
      <c r="F167" s="238">
        <v>4523.1000000000004</v>
      </c>
    </row>
    <row r="168" spans="1:6" ht="82.8" hidden="1">
      <c r="A168" s="234" t="s">
        <v>400</v>
      </c>
      <c r="B168" s="235">
        <v>4</v>
      </c>
      <c r="C168" s="235">
        <v>9</v>
      </c>
      <c r="D168" s="236" t="s">
        <v>780</v>
      </c>
      <c r="E168" s="237" t="s">
        <v>265</v>
      </c>
      <c r="F168" s="238">
        <v>56030.1</v>
      </c>
    </row>
    <row r="169" spans="1:6" hidden="1">
      <c r="A169" s="234" t="s">
        <v>398</v>
      </c>
      <c r="B169" s="235">
        <v>4</v>
      </c>
      <c r="C169" s="235">
        <v>9</v>
      </c>
      <c r="D169" s="236" t="s">
        <v>780</v>
      </c>
      <c r="E169" s="237" t="s">
        <v>399</v>
      </c>
      <c r="F169" s="238">
        <v>56030.1</v>
      </c>
    </row>
    <row r="170" spans="1:6">
      <c r="A170" s="234" t="s">
        <v>401</v>
      </c>
      <c r="B170" s="235">
        <v>4</v>
      </c>
      <c r="C170" s="235">
        <v>12</v>
      </c>
      <c r="D170" s="236" t="s">
        <v>265</v>
      </c>
      <c r="E170" s="237" t="s">
        <v>265</v>
      </c>
      <c r="F170" s="238">
        <v>110</v>
      </c>
    </row>
    <row r="171" spans="1:6" ht="27.6" hidden="1">
      <c r="A171" s="234" t="s">
        <v>369</v>
      </c>
      <c r="B171" s="235">
        <v>4</v>
      </c>
      <c r="C171" s="235">
        <v>12</v>
      </c>
      <c r="D171" s="236" t="s">
        <v>370</v>
      </c>
      <c r="E171" s="237" t="s">
        <v>265</v>
      </c>
      <c r="F171" s="238">
        <v>65</v>
      </c>
    </row>
    <row r="172" spans="1:6" hidden="1">
      <c r="A172" s="234" t="s">
        <v>371</v>
      </c>
      <c r="B172" s="235">
        <v>4</v>
      </c>
      <c r="C172" s="235">
        <v>12</v>
      </c>
      <c r="D172" s="236" t="s">
        <v>372</v>
      </c>
      <c r="E172" s="237" t="s">
        <v>265</v>
      </c>
      <c r="F172" s="238">
        <v>65</v>
      </c>
    </row>
    <row r="173" spans="1:6" ht="27.6" hidden="1">
      <c r="A173" s="234" t="s">
        <v>373</v>
      </c>
      <c r="B173" s="235">
        <v>4</v>
      </c>
      <c r="C173" s="235">
        <v>12</v>
      </c>
      <c r="D173" s="236" t="s">
        <v>374</v>
      </c>
      <c r="E173" s="237" t="s">
        <v>265</v>
      </c>
      <c r="F173" s="238">
        <v>65</v>
      </c>
    </row>
    <row r="174" spans="1:6" ht="13.95" hidden="1" customHeight="1">
      <c r="A174" s="234" t="s">
        <v>282</v>
      </c>
      <c r="B174" s="235">
        <v>4</v>
      </c>
      <c r="C174" s="235">
        <v>12</v>
      </c>
      <c r="D174" s="236" t="s">
        <v>374</v>
      </c>
      <c r="E174" s="237" t="s">
        <v>283</v>
      </c>
      <c r="F174" s="238">
        <v>65</v>
      </c>
    </row>
    <row r="175" spans="1:6" ht="27.6" hidden="1">
      <c r="A175" s="234" t="s">
        <v>402</v>
      </c>
      <c r="B175" s="235">
        <v>4</v>
      </c>
      <c r="C175" s="235">
        <v>12</v>
      </c>
      <c r="D175" s="236" t="s">
        <v>403</v>
      </c>
      <c r="E175" s="237" t="s">
        <v>265</v>
      </c>
      <c r="F175" s="238">
        <v>45</v>
      </c>
    </row>
    <row r="176" spans="1:6" ht="27.6" hidden="1">
      <c r="A176" s="234" t="s">
        <v>404</v>
      </c>
      <c r="B176" s="235">
        <v>4</v>
      </c>
      <c r="C176" s="235">
        <v>12</v>
      </c>
      <c r="D176" s="236" t="s">
        <v>405</v>
      </c>
      <c r="E176" s="237" t="s">
        <v>265</v>
      </c>
      <c r="F176" s="238">
        <v>45</v>
      </c>
    </row>
    <row r="177" spans="1:6" ht="41.4" hidden="1">
      <c r="A177" s="234" t="s">
        <v>406</v>
      </c>
      <c r="B177" s="235">
        <v>4</v>
      </c>
      <c r="C177" s="235">
        <v>12</v>
      </c>
      <c r="D177" s="236" t="s">
        <v>407</v>
      </c>
      <c r="E177" s="237" t="s">
        <v>265</v>
      </c>
      <c r="F177" s="238">
        <v>45</v>
      </c>
    </row>
    <row r="178" spans="1:6" hidden="1">
      <c r="A178" s="234" t="s">
        <v>284</v>
      </c>
      <c r="B178" s="235">
        <v>4</v>
      </c>
      <c r="C178" s="235">
        <v>12</v>
      </c>
      <c r="D178" s="236" t="s">
        <v>407</v>
      </c>
      <c r="E178" s="237" t="s">
        <v>285</v>
      </c>
      <c r="F178" s="238">
        <v>45</v>
      </c>
    </row>
    <row r="179" spans="1:6" s="233" customFormat="1">
      <c r="A179" s="228" t="s">
        <v>408</v>
      </c>
      <c r="B179" s="229">
        <v>5</v>
      </c>
      <c r="C179" s="229">
        <v>0</v>
      </c>
      <c r="D179" s="230" t="s">
        <v>265</v>
      </c>
      <c r="E179" s="231" t="s">
        <v>265</v>
      </c>
      <c r="F179" s="232">
        <v>3988.8</v>
      </c>
    </row>
    <row r="180" spans="1:6">
      <c r="A180" s="234" t="s">
        <v>409</v>
      </c>
      <c r="B180" s="235">
        <v>5</v>
      </c>
      <c r="C180" s="235">
        <v>1</v>
      </c>
      <c r="D180" s="236" t="s">
        <v>265</v>
      </c>
      <c r="E180" s="237" t="s">
        <v>265</v>
      </c>
      <c r="F180" s="238">
        <v>110.4</v>
      </c>
    </row>
    <row r="181" spans="1:6" hidden="1">
      <c r="A181" s="234" t="s">
        <v>410</v>
      </c>
      <c r="B181" s="235">
        <v>5</v>
      </c>
      <c r="C181" s="235">
        <v>1</v>
      </c>
      <c r="D181" s="236" t="s">
        <v>411</v>
      </c>
      <c r="E181" s="237" t="s">
        <v>265</v>
      </c>
      <c r="F181" s="238">
        <v>110.4</v>
      </c>
    </row>
    <row r="182" spans="1:6" hidden="1">
      <c r="A182" s="234" t="s">
        <v>412</v>
      </c>
      <c r="B182" s="235">
        <v>5</v>
      </c>
      <c r="C182" s="235">
        <v>1</v>
      </c>
      <c r="D182" s="236" t="s">
        <v>413</v>
      </c>
      <c r="E182" s="237" t="s">
        <v>265</v>
      </c>
      <c r="F182" s="238">
        <v>110.4</v>
      </c>
    </row>
    <row r="183" spans="1:6" hidden="1">
      <c r="A183" s="234" t="s">
        <v>414</v>
      </c>
      <c r="B183" s="235">
        <v>5</v>
      </c>
      <c r="C183" s="235">
        <v>1</v>
      </c>
      <c r="D183" s="236" t="s">
        <v>415</v>
      </c>
      <c r="E183" s="237" t="s">
        <v>265</v>
      </c>
      <c r="F183" s="238">
        <v>110.4</v>
      </c>
    </row>
    <row r="184" spans="1:6" ht="13.95" hidden="1" customHeight="1">
      <c r="A184" s="234" t="s">
        <v>282</v>
      </c>
      <c r="B184" s="235">
        <v>5</v>
      </c>
      <c r="C184" s="235">
        <v>1</v>
      </c>
      <c r="D184" s="236" t="s">
        <v>415</v>
      </c>
      <c r="E184" s="237" t="s">
        <v>283</v>
      </c>
      <c r="F184" s="238">
        <v>110.4</v>
      </c>
    </row>
    <row r="185" spans="1:6">
      <c r="A185" s="234" t="s">
        <v>416</v>
      </c>
      <c r="B185" s="235">
        <v>5</v>
      </c>
      <c r="C185" s="235">
        <v>5</v>
      </c>
      <c r="D185" s="236" t="s">
        <v>265</v>
      </c>
      <c r="E185" s="237" t="s">
        <v>265</v>
      </c>
      <c r="F185" s="238">
        <v>3878.4</v>
      </c>
    </row>
    <row r="186" spans="1:6" hidden="1">
      <c r="A186" s="234" t="s">
        <v>267</v>
      </c>
      <c r="B186" s="235">
        <v>5</v>
      </c>
      <c r="C186" s="235">
        <v>5</v>
      </c>
      <c r="D186" s="236" t="s">
        <v>268</v>
      </c>
      <c r="E186" s="237" t="s">
        <v>265</v>
      </c>
      <c r="F186" s="238">
        <v>3878.4</v>
      </c>
    </row>
    <row r="187" spans="1:6" hidden="1">
      <c r="A187" s="234" t="s">
        <v>278</v>
      </c>
      <c r="B187" s="235">
        <v>5</v>
      </c>
      <c r="C187" s="235">
        <v>5</v>
      </c>
      <c r="D187" s="236" t="s">
        <v>279</v>
      </c>
      <c r="E187" s="237" t="s">
        <v>265</v>
      </c>
      <c r="F187" s="238">
        <v>3878.4</v>
      </c>
    </row>
    <row r="188" spans="1:6" ht="13.95" hidden="1" customHeight="1">
      <c r="A188" s="234" t="s">
        <v>271</v>
      </c>
      <c r="B188" s="235">
        <v>5</v>
      </c>
      <c r="C188" s="235">
        <v>5</v>
      </c>
      <c r="D188" s="236" t="s">
        <v>280</v>
      </c>
      <c r="E188" s="237" t="s">
        <v>265</v>
      </c>
      <c r="F188" s="238">
        <v>925</v>
      </c>
    </row>
    <row r="189" spans="1:6" ht="41.4" hidden="1" customHeight="1">
      <c r="A189" s="234" t="s">
        <v>273</v>
      </c>
      <c r="B189" s="235">
        <v>5</v>
      </c>
      <c r="C189" s="235">
        <v>5</v>
      </c>
      <c r="D189" s="236" t="s">
        <v>280</v>
      </c>
      <c r="E189" s="237" t="s">
        <v>274</v>
      </c>
      <c r="F189" s="238">
        <v>925</v>
      </c>
    </row>
    <row r="190" spans="1:6" hidden="1">
      <c r="A190" s="234" t="s">
        <v>275</v>
      </c>
      <c r="B190" s="235">
        <v>5</v>
      </c>
      <c r="C190" s="235">
        <v>5</v>
      </c>
      <c r="D190" s="236" t="s">
        <v>281</v>
      </c>
      <c r="E190" s="237" t="s">
        <v>265</v>
      </c>
      <c r="F190" s="238">
        <v>2953.4</v>
      </c>
    </row>
    <row r="191" spans="1:6" ht="41.4" hidden="1" customHeight="1">
      <c r="A191" s="234" t="s">
        <v>273</v>
      </c>
      <c r="B191" s="235">
        <v>5</v>
      </c>
      <c r="C191" s="235">
        <v>5</v>
      </c>
      <c r="D191" s="236" t="s">
        <v>281</v>
      </c>
      <c r="E191" s="237" t="s">
        <v>274</v>
      </c>
      <c r="F191" s="238">
        <v>2906</v>
      </c>
    </row>
    <row r="192" spans="1:6" ht="13.95" hidden="1" customHeight="1">
      <c r="A192" s="234" t="s">
        <v>282</v>
      </c>
      <c r="B192" s="235">
        <v>5</v>
      </c>
      <c r="C192" s="235">
        <v>5</v>
      </c>
      <c r="D192" s="236" t="s">
        <v>281</v>
      </c>
      <c r="E192" s="237" t="s">
        <v>283</v>
      </c>
      <c r="F192" s="238">
        <v>47.2</v>
      </c>
    </row>
    <row r="193" spans="1:6" hidden="1">
      <c r="A193" s="234" t="s">
        <v>284</v>
      </c>
      <c r="B193" s="235">
        <v>5</v>
      </c>
      <c r="C193" s="235">
        <v>5</v>
      </c>
      <c r="D193" s="236" t="s">
        <v>281</v>
      </c>
      <c r="E193" s="237" t="s">
        <v>285</v>
      </c>
      <c r="F193" s="238">
        <v>0.2</v>
      </c>
    </row>
    <row r="194" spans="1:6" s="233" customFormat="1">
      <c r="A194" s="228" t="s">
        <v>417</v>
      </c>
      <c r="B194" s="229">
        <v>6</v>
      </c>
      <c r="C194" s="229">
        <v>0</v>
      </c>
      <c r="D194" s="230" t="s">
        <v>265</v>
      </c>
      <c r="E194" s="231" t="s">
        <v>265</v>
      </c>
      <c r="F194" s="232">
        <v>905.3</v>
      </c>
    </row>
    <row r="195" spans="1:6">
      <c r="A195" s="234" t="s">
        <v>418</v>
      </c>
      <c r="B195" s="235">
        <v>6</v>
      </c>
      <c r="C195" s="235">
        <v>5</v>
      </c>
      <c r="D195" s="236" t="s">
        <v>265</v>
      </c>
      <c r="E195" s="237" t="s">
        <v>265</v>
      </c>
      <c r="F195" s="238">
        <v>905.3</v>
      </c>
    </row>
    <row r="196" spans="1:6" hidden="1">
      <c r="A196" s="234" t="s">
        <v>419</v>
      </c>
      <c r="B196" s="235">
        <v>6</v>
      </c>
      <c r="C196" s="235">
        <v>5</v>
      </c>
      <c r="D196" s="236" t="s">
        <v>420</v>
      </c>
      <c r="E196" s="237" t="s">
        <v>265</v>
      </c>
      <c r="F196" s="238">
        <v>905.3</v>
      </c>
    </row>
    <row r="197" spans="1:6" ht="27.6" hidden="1">
      <c r="A197" s="234" t="s">
        <v>421</v>
      </c>
      <c r="B197" s="235">
        <v>6</v>
      </c>
      <c r="C197" s="235">
        <v>5</v>
      </c>
      <c r="D197" s="236" t="s">
        <v>422</v>
      </c>
      <c r="E197" s="237" t="s">
        <v>265</v>
      </c>
      <c r="F197" s="238">
        <v>905.3</v>
      </c>
    </row>
    <row r="198" spans="1:6" ht="13.95" hidden="1" customHeight="1">
      <c r="A198" s="234" t="s">
        <v>282</v>
      </c>
      <c r="B198" s="235">
        <v>6</v>
      </c>
      <c r="C198" s="235">
        <v>5</v>
      </c>
      <c r="D198" s="236" t="s">
        <v>422</v>
      </c>
      <c r="E198" s="237" t="s">
        <v>283</v>
      </c>
      <c r="F198" s="238">
        <v>905.3</v>
      </c>
    </row>
    <row r="199" spans="1:6" s="233" customFormat="1">
      <c r="A199" s="228" t="s">
        <v>423</v>
      </c>
      <c r="B199" s="229">
        <v>7</v>
      </c>
      <c r="C199" s="229">
        <v>0</v>
      </c>
      <c r="D199" s="230" t="s">
        <v>265</v>
      </c>
      <c r="E199" s="231" t="s">
        <v>265</v>
      </c>
      <c r="F199" s="232">
        <v>547936.30000000005</v>
      </c>
    </row>
    <row r="200" spans="1:6">
      <c r="A200" s="234" t="s">
        <v>424</v>
      </c>
      <c r="B200" s="235">
        <v>7</v>
      </c>
      <c r="C200" s="235">
        <v>1</v>
      </c>
      <c r="D200" s="236" t="s">
        <v>265</v>
      </c>
      <c r="E200" s="237" t="s">
        <v>265</v>
      </c>
      <c r="F200" s="238">
        <v>148856.29999999999</v>
      </c>
    </row>
    <row r="201" spans="1:6" hidden="1">
      <c r="A201" s="234" t="s">
        <v>425</v>
      </c>
      <c r="B201" s="235">
        <v>7</v>
      </c>
      <c r="C201" s="235">
        <v>1</v>
      </c>
      <c r="D201" s="236" t="s">
        <v>426</v>
      </c>
      <c r="E201" s="237" t="s">
        <v>265</v>
      </c>
      <c r="F201" s="238">
        <v>147762.79999999999</v>
      </c>
    </row>
    <row r="202" spans="1:6" hidden="1">
      <c r="A202" s="234" t="s">
        <v>352</v>
      </c>
      <c r="B202" s="235">
        <v>7</v>
      </c>
      <c r="C202" s="235">
        <v>1</v>
      </c>
      <c r="D202" s="236" t="s">
        <v>427</v>
      </c>
      <c r="E202" s="237" t="s">
        <v>265</v>
      </c>
      <c r="F202" s="238">
        <v>31437.5</v>
      </c>
    </row>
    <row r="203" spans="1:6" ht="41.4" hidden="1" customHeight="1">
      <c r="A203" s="234" t="s">
        <v>273</v>
      </c>
      <c r="B203" s="235">
        <v>7</v>
      </c>
      <c r="C203" s="235">
        <v>1</v>
      </c>
      <c r="D203" s="236" t="s">
        <v>427</v>
      </c>
      <c r="E203" s="237" t="s">
        <v>274</v>
      </c>
      <c r="F203" s="238">
        <v>1.9</v>
      </c>
    </row>
    <row r="204" spans="1:6" ht="13.95" hidden="1" customHeight="1">
      <c r="A204" s="234" t="s">
        <v>282</v>
      </c>
      <c r="B204" s="235">
        <v>7</v>
      </c>
      <c r="C204" s="235">
        <v>1</v>
      </c>
      <c r="D204" s="236" t="s">
        <v>427</v>
      </c>
      <c r="E204" s="237" t="s">
        <v>283</v>
      </c>
      <c r="F204" s="238">
        <v>31253.200000000001</v>
      </c>
    </row>
    <row r="205" spans="1:6" hidden="1">
      <c r="A205" s="234" t="s">
        <v>284</v>
      </c>
      <c r="B205" s="235">
        <v>7</v>
      </c>
      <c r="C205" s="235">
        <v>1</v>
      </c>
      <c r="D205" s="236" t="s">
        <v>427</v>
      </c>
      <c r="E205" s="237" t="s">
        <v>285</v>
      </c>
      <c r="F205" s="238">
        <v>182.4</v>
      </c>
    </row>
    <row r="206" spans="1:6" ht="27.6" hidden="1" customHeight="1">
      <c r="A206" s="234" t="s">
        <v>191</v>
      </c>
      <c r="B206" s="235">
        <v>7</v>
      </c>
      <c r="C206" s="235">
        <v>1</v>
      </c>
      <c r="D206" s="236" t="s">
        <v>428</v>
      </c>
      <c r="E206" s="237" t="s">
        <v>265</v>
      </c>
      <c r="F206" s="238">
        <v>2000</v>
      </c>
    </row>
    <row r="207" spans="1:6" ht="13.95" hidden="1" customHeight="1">
      <c r="A207" s="234" t="s">
        <v>282</v>
      </c>
      <c r="B207" s="235">
        <v>7</v>
      </c>
      <c r="C207" s="235">
        <v>1</v>
      </c>
      <c r="D207" s="236" t="s">
        <v>428</v>
      </c>
      <c r="E207" s="237" t="s">
        <v>283</v>
      </c>
      <c r="F207" s="238">
        <v>2000</v>
      </c>
    </row>
    <row r="208" spans="1:6" ht="41.4" hidden="1">
      <c r="A208" s="234" t="s">
        <v>429</v>
      </c>
      <c r="B208" s="235">
        <v>7</v>
      </c>
      <c r="C208" s="235">
        <v>1</v>
      </c>
      <c r="D208" s="236" t="s">
        <v>430</v>
      </c>
      <c r="E208" s="237" t="s">
        <v>265</v>
      </c>
      <c r="F208" s="238">
        <v>114325.3</v>
      </c>
    </row>
    <row r="209" spans="1:6" ht="41.4" hidden="1" customHeight="1">
      <c r="A209" s="234" t="s">
        <v>273</v>
      </c>
      <c r="B209" s="235">
        <v>7</v>
      </c>
      <c r="C209" s="235">
        <v>1</v>
      </c>
      <c r="D209" s="236" t="s">
        <v>430</v>
      </c>
      <c r="E209" s="237" t="s">
        <v>274</v>
      </c>
      <c r="F209" s="238">
        <v>113516.8</v>
      </c>
    </row>
    <row r="210" spans="1:6" ht="13.95" hidden="1" customHeight="1">
      <c r="A210" s="234" t="s">
        <v>282</v>
      </c>
      <c r="B210" s="235">
        <v>7</v>
      </c>
      <c r="C210" s="235">
        <v>1</v>
      </c>
      <c r="D210" s="236" t="s">
        <v>430</v>
      </c>
      <c r="E210" s="237" t="s">
        <v>283</v>
      </c>
      <c r="F210" s="238">
        <v>808.5</v>
      </c>
    </row>
    <row r="211" spans="1:6" hidden="1">
      <c r="A211" s="234" t="s">
        <v>431</v>
      </c>
      <c r="B211" s="235">
        <v>7</v>
      </c>
      <c r="C211" s="235">
        <v>1</v>
      </c>
      <c r="D211" s="236" t="s">
        <v>432</v>
      </c>
      <c r="E211" s="237" t="s">
        <v>265</v>
      </c>
      <c r="F211" s="238">
        <v>303</v>
      </c>
    </row>
    <row r="212" spans="1:6" ht="27.6" hidden="1" customHeight="1">
      <c r="A212" s="234" t="s">
        <v>433</v>
      </c>
      <c r="B212" s="235">
        <v>7</v>
      </c>
      <c r="C212" s="235">
        <v>1</v>
      </c>
      <c r="D212" s="236" t="s">
        <v>434</v>
      </c>
      <c r="E212" s="237" t="s">
        <v>265</v>
      </c>
      <c r="F212" s="238">
        <v>303</v>
      </c>
    </row>
    <row r="213" spans="1:6" ht="13.95" hidden="1" customHeight="1">
      <c r="A213" s="234" t="s">
        <v>295</v>
      </c>
      <c r="B213" s="235">
        <v>7</v>
      </c>
      <c r="C213" s="235">
        <v>1</v>
      </c>
      <c r="D213" s="236" t="s">
        <v>435</v>
      </c>
      <c r="E213" s="237" t="s">
        <v>265</v>
      </c>
      <c r="F213" s="238">
        <v>303</v>
      </c>
    </row>
    <row r="214" spans="1:6" ht="13.95" hidden="1" customHeight="1">
      <c r="A214" s="234" t="s">
        <v>282</v>
      </c>
      <c r="B214" s="235">
        <v>7</v>
      </c>
      <c r="C214" s="235">
        <v>1</v>
      </c>
      <c r="D214" s="236" t="s">
        <v>435</v>
      </c>
      <c r="E214" s="237" t="s">
        <v>283</v>
      </c>
      <c r="F214" s="238">
        <v>303</v>
      </c>
    </row>
    <row r="215" spans="1:6" ht="27.6" hidden="1">
      <c r="A215" s="234" t="s">
        <v>436</v>
      </c>
      <c r="B215" s="235">
        <v>7</v>
      </c>
      <c r="C215" s="235">
        <v>1</v>
      </c>
      <c r="D215" s="236" t="s">
        <v>437</v>
      </c>
      <c r="E215" s="237" t="s">
        <v>265</v>
      </c>
      <c r="F215" s="238">
        <v>184.1</v>
      </c>
    </row>
    <row r="216" spans="1:6" hidden="1">
      <c r="A216" s="234" t="s">
        <v>438</v>
      </c>
      <c r="B216" s="235">
        <v>7</v>
      </c>
      <c r="C216" s="235">
        <v>1</v>
      </c>
      <c r="D216" s="236" t="s">
        <v>439</v>
      </c>
      <c r="E216" s="237" t="s">
        <v>265</v>
      </c>
      <c r="F216" s="238">
        <v>28.9</v>
      </c>
    </row>
    <row r="217" spans="1:6" ht="13.95" hidden="1" customHeight="1">
      <c r="A217" s="234" t="s">
        <v>295</v>
      </c>
      <c r="B217" s="235">
        <v>7</v>
      </c>
      <c r="C217" s="235">
        <v>1</v>
      </c>
      <c r="D217" s="236" t="s">
        <v>440</v>
      </c>
      <c r="E217" s="237" t="s">
        <v>265</v>
      </c>
      <c r="F217" s="238">
        <v>28.9</v>
      </c>
    </row>
    <row r="218" spans="1:6" ht="13.95" hidden="1" customHeight="1">
      <c r="A218" s="234" t="s">
        <v>282</v>
      </c>
      <c r="B218" s="235">
        <v>7</v>
      </c>
      <c r="C218" s="235">
        <v>1</v>
      </c>
      <c r="D218" s="236" t="s">
        <v>440</v>
      </c>
      <c r="E218" s="237" t="s">
        <v>283</v>
      </c>
      <c r="F218" s="238">
        <v>28.9</v>
      </c>
    </row>
    <row r="219" spans="1:6" ht="27.6" hidden="1">
      <c r="A219" s="234" t="s">
        <v>441</v>
      </c>
      <c r="B219" s="235">
        <v>7</v>
      </c>
      <c r="C219" s="235">
        <v>1</v>
      </c>
      <c r="D219" s="236" t="s">
        <v>442</v>
      </c>
      <c r="E219" s="237" t="s">
        <v>265</v>
      </c>
      <c r="F219" s="238">
        <v>155.19999999999999</v>
      </c>
    </row>
    <row r="220" spans="1:6" ht="13.95" hidden="1" customHeight="1">
      <c r="A220" s="234" t="s">
        <v>295</v>
      </c>
      <c r="B220" s="235">
        <v>7</v>
      </c>
      <c r="C220" s="235">
        <v>1</v>
      </c>
      <c r="D220" s="236" t="s">
        <v>443</v>
      </c>
      <c r="E220" s="237" t="s">
        <v>265</v>
      </c>
      <c r="F220" s="238">
        <v>155.19999999999999</v>
      </c>
    </row>
    <row r="221" spans="1:6" ht="13.95" hidden="1" customHeight="1">
      <c r="A221" s="234" t="s">
        <v>282</v>
      </c>
      <c r="B221" s="235">
        <v>7</v>
      </c>
      <c r="C221" s="235">
        <v>1</v>
      </c>
      <c r="D221" s="236" t="s">
        <v>443</v>
      </c>
      <c r="E221" s="237" t="s">
        <v>283</v>
      </c>
      <c r="F221" s="238">
        <v>155.19999999999999</v>
      </c>
    </row>
    <row r="222" spans="1:6" ht="27.6" hidden="1">
      <c r="A222" s="234" t="s">
        <v>444</v>
      </c>
      <c r="B222" s="235">
        <v>7</v>
      </c>
      <c r="C222" s="235">
        <v>1</v>
      </c>
      <c r="D222" s="236" t="s">
        <v>445</v>
      </c>
      <c r="E222" s="237" t="s">
        <v>265</v>
      </c>
      <c r="F222" s="238">
        <v>586.4</v>
      </c>
    </row>
    <row r="223" spans="1:6" ht="41.4" hidden="1">
      <c r="A223" s="234" t="s">
        <v>446</v>
      </c>
      <c r="B223" s="235">
        <v>7</v>
      </c>
      <c r="C223" s="235">
        <v>1</v>
      </c>
      <c r="D223" s="236" t="s">
        <v>447</v>
      </c>
      <c r="E223" s="237" t="s">
        <v>265</v>
      </c>
      <c r="F223" s="238">
        <v>586.4</v>
      </c>
    </row>
    <row r="224" spans="1:6" ht="13.95" hidden="1" customHeight="1">
      <c r="A224" s="234" t="s">
        <v>295</v>
      </c>
      <c r="B224" s="235">
        <v>7</v>
      </c>
      <c r="C224" s="235">
        <v>1</v>
      </c>
      <c r="D224" s="236" t="s">
        <v>448</v>
      </c>
      <c r="E224" s="237" t="s">
        <v>265</v>
      </c>
      <c r="F224" s="238">
        <v>586.4</v>
      </c>
    </row>
    <row r="225" spans="1:6" ht="13.95" hidden="1" customHeight="1">
      <c r="A225" s="234" t="s">
        <v>282</v>
      </c>
      <c r="B225" s="235">
        <v>7</v>
      </c>
      <c r="C225" s="235">
        <v>1</v>
      </c>
      <c r="D225" s="236" t="s">
        <v>448</v>
      </c>
      <c r="E225" s="237" t="s">
        <v>283</v>
      </c>
      <c r="F225" s="238">
        <v>586.4</v>
      </c>
    </row>
    <row r="226" spans="1:6" ht="27.6" hidden="1">
      <c r="A226" s="234" t="s">
        <v>449</v>
      </c>
      <c r="B226" s="235">
        <v>7</v>
      </c>
      <c r="C226" s="235">
        <v>1</v>
      </c>
      <c r="D226" s="236" t="s">
        <v>450</v>
      </c>
      <c r="E226" s="237" t="s">
        <v>265</v>
      </c>
      <c r="F226" s="238">
        <v>20</v>
      </c>
    </row>
    <row r="227" spans="1:6" hidden="1">
      <c r="A227" s="234" t="s">
        <v>451</v>
      </c>
      <c r="B227" s="235">
        <v>7</v>
      </c>
      <c r="C227" s="235">
        <v>1</v>
      </c>
      <c r="D227" s="236" t="s">
        <v>452</v>
      </c>
      <c r="E227" s="237" t="s">
        <v>265</v>
      </c>
      <c r="F227" s="238">
        <v>20</v>
      </c>
    </row>
    <row r="228" spans="1:6" ht="27.6" hidden="1">
      <c r="A228" s="234" t="s">
        <v>453</v>
      </c>
      <c r="B228" s="235">
        <v>7</v>
      </c>
      <c r="C228" s="235">
        <v>1</v>
      </c>
      <c r="D228" s="236" t="s">
        <v>454</v>
      </c>
      <c r="E228" s="237" t="s">
        <v>265</v>
      </c>
      <c r="F228" s="238">
        <v>19</v>
      </c>
    </row>
    <row r="229" spans="1:6" ht="13.95" hidden="1" customHeight="1">
      <c r="A229" s="234" t="s">
        <v>282</v>
      </c>
      <c r="B229" s="235">
        <v>7</v>
      </c>
      <c r="C229" s="235">
        <v>1</v>
      </c>
      <c r="D229" s="236" t="s">
        <v>454</v>
      </c>
      <c r="E229" s="237" t="s">
        <v>283</v>
      </c>
      <c r="F229" s="238">
        <v>19</v>
      </c>
    </row>
    <row r="230" spans="1:6" hidden="1">
      <c r="A230" s="234" t="s">
        <v>455</v>
      </c>
      <c r="B230" s="235">
        <v>7</v>
      </c>
      <c r="C230" s="235">
        <v>1</v>
      </c>
      <c r="D230" s="236" t="s">
        <v>456</v>
      </c>
      <c r="E230" s="237" t="s">
        <v>265</v>
      </c>
      <c r="F230" s="238">
        <v>1</v>
      </c>
    </row>
    <row r="231" spans="1:6" ht="13.95" hidden="1" customHeight="1">
      <c r="A231" s="234" t="s">
        <v>282</v>
      </c>
      <c r="B231" s="235">
        <v>7</v>
      </c>
      <c r="C231" s="235">
        <v>1</v>
      </c>
      <c r="D231" s="236" t="s">
        <v>456</v>
      </c>
      <c r="E231" s="237" t="s">
        <v>283</v>
      </c>
      <c r="F231" s="238">
        <v>1</v>
      </c>
    </row>
    <row r="232" spans="1:6">
      <c r="A232" s="234" t="s">
        <v>457</v>
      </c>
      <c r="B232" s="235">
        <v>7</v>
      </c>
      <c r="C232" s="235">
        <v>2</v>
      </c>
      <c r="D232" s="236" t="s">
        <v>265</v>
      </c>
      <c r="E232" s="237" t="s">
        <v>265</v>
      </c>
      <c r="F232" s="238">
        <v>389143.9</v>
      </c>
    </row>
    <row r="233" spans="1:6" hidden="1">
      <c r="A233" s="234" t="s">
        <v>458</v>
      </c>
      <c r="B233" s="235">
        <v>7</v>
      </c>
      <c r="C233" s="235">
        <v>2</v>
      </c>
      <c r="D233" s="236" t="s">
        <v>459</v>
      </c>
      <c r="E233" s="237" t="s">
        <v>265</v>
      </c>
      <c r="F233" s="238">
        <v>337234</v>
      </c>
    </row>
    <row r="234" spans="1:6" hidden="1">
      <c r="A234" s="234" t="s">
        <v>352</v>
      </c>
      <c r="B234" s="235">
        <v>7</v>
      </c>
      <c r="C234" s="235">
        <v>2</v>
      </c>
      <c r="D234" s="236" t="s">
        <v>460</v>
      </c>
      <c r="E234" s="237" t="s">
        <v>265</v>
      </c>
      <c r="F234" s="238">
        <v>23519.8</v>
      </c>
    </row>
    <row r="235" spans="1:6" ht="41.4" hidden="1" customHeight="1">
      <c r="A235" s="234" t="s">
        <v>273</v>
      </c>
      <c r="B235" s="235">
        <v>7</v>
      </c>
      <c r="C235" s="235">
        <v>2</v>
      </c>
      <c r="D235" s="236" t="s">
        <v>460</v>
      </c>
      <c r="E235" s="237" t="s">
        <v>274</v>
      </c>
      <c r="F235" s="238">
        <v>0.3</v>
      </c>
    </row>
    <row r="236" spans="1:6" ht="13.95" hidden="1" customHeight="1">
      <c r="A236" s="234" t="s">
        <v>282</v>
      </c>
      <c r="B236" s="235">
        <v>7</v>
      </c>
      <c r="C236" s="235">
        <v>2</v>
      </c>
      <c r="D236" s="236" t="s">
        <v>460</v>
      </c>
      <c r="E236" s="237" t="s">
        <v>283</v>
      </c>
      <c r="F236" s="238">
        <v>22895.599999999999</v>
      </c>
    </row>
    <row r="237" spans="1:6" hidden="1">
      <c r="A237" s="234" t="s">
        <v>346</v>
      </c>
      <c r="B237" s="235">
        <v>7</v>
      </c>
      <c r="C237" s="235">
        <v>2</v>
      </c>
      <c r="D237" s="236" t="s">
        <v>460</v>
      </c>
      <c r="E237" s="237" t="s">
        <v>347</v>
      </c>
      <c r="F237" s="238">
        <v>9</v>
      </c>
    </row>
    <row r="238" spans="1:6" hidden="1">
      <c r="A238" s="234" t="s">
        <v>284</v>
      </c>
      <c r="B238" s="235">
        <v>7</v>
      </c>
      <c r="C238" s="235">
        <v>2</v>
      </c>
      <c r="D238" s="236" t="s">
        <v>460</v>
      </c>
      <c r="E238" s="237" t="s">
        <v>285</v>
      </c>
      <c r="F238" s="238">
        <v>614.9</v>
      </c>
    </row>
    <row r="239" spans="1:6" ht="27.6" hidden="1" customHeight="1">
      <c r="A239" s="234" t="s">
        <v>191</v>
      </c>
      <c r="B239" s="235">
        <v>7</v>
      </c>
      <c r="C239" s="235">
        <v>2</v>
      </c>
      <c r="D239" s="236" t="s">
        <v>461</v>
      </c>
      <c r="E239" s="237" t="s">
        <v>265</v>
      </c>
      <c r="F239" s="238">
        <v>4525.3999999999996</v>
      </c>
    </row>
    <row r="240" spans="1:6" ht="13.95" hidden="1" customHeight="1">
      <c r="A240" s="234" t="s">
        <v>282</v>
      </c>
      <c r="B240" s="235">
        <v>7</v>
      </c>
      <c r="C240" s="235">
        <v>2</v>
      </c>
      <c r="D240" s="236" t="s">
        <v>461</v>
      </c>
      <c r="E240" s="237" t="s">
        <v>283</v>
      </c>
      <c r="F240" s="238">
        <v>4525.3999999999996</v>
      </c>
    </row>
    <row r="241" spans="1:6" ht="55.2" hidden="1" customHeight="1">
      <c r="A241" s="234" t="s">
        <v>462</v>
      </c>
      <c r="B241" s="235">
        <v>7</v>
      </c>
      <c r="C241" s="235">
        <v>2</v>
      </c>
      <c r="D241" s="236" t="s">
        <v>463</v>
      </c>
      <c r="E241" s="237" t="s">
        <v>265</v>
      </c>
      <c r="F241" s="238">
        <v>309188.8</v>
      </c>
    </row>
    <row r="242" spans="1:6" ht="41.4" hidden="1" customHeight="1">
      <c r="A242" s="234" t="s">
        <v>273</v>
      </c>
      <c r="B242" s="235">
        <v>7</v>
      </c>
      <c r="C242" s="235">
        <v>2</v>
      </c>
      <c r="D242" s="236" t="s">
        <v>463</v>
      </c>
      <c r="E242" s="237" t="s">
        <v>274</v>
      </c>
      <c r="F242" s="238">
        <v>303416.8</v>
      </c>
    </row>
    <row r="243" spans="1:6" ht="13.95" hidden="1" customHeight="1">
      <c r="A243" s="234" t="s">
        <v>282</v>
      </c>
      <c r="B243" s="235">
        <v>7</v>
      </c>
      <c r="C243" s="235">
        <v>2</v>
      </c>
      <c r="D243" s="236" t="s">
        <v>463</v>
      </c>
      <c r="E243" s="237" t="s">
        <v>283</v>
      </c>
      <c r="F243" s="238">
        <v>5772</v>
      </c>
    </row>
    <row r="244" spans="1:6" hidden="1">
      <c r="A244" s="234" t="s">
        <v>464</v>
      </c>
      <c r="B244" s="235">
        <v>7</v>
      </c>
      <c r="C244" s="235">
        <v>2</v>
      </c>
      <c r="D244" s="236" t="s">
        <v>465</v>
      </c>
      <c r="E244" s="237" t="s">
        <v>265</v>
      </c>
      <c r="F244" s="238">
        <v>23649.599999999999</v>
      </c>
    </row>
    <row r="245" spans="1:6" hidden="1">
      <c r="A245" s="234" t="s">
        <v>352</v>
      </c>
      <c r="B245" s="235">
        <v>7</v>
      </c>
      <c r="C245" s="235">
        <v>2</v>
      </c>
      <c r="D245" s="236" t="s">
        <v>466</v>
      </c>
      <c r="E245" s="237" t="s">
        <v>265</v>
      </c>
      <c r="F245" s="238">
        <v>19149.599999999999</v>
      </c>
    </row>
    <row r="246" spans="1:6" ht="41.4" hidden="1" customHeight="1">
      <c r="A246" s="234" t="s">
        <v>273</v>
      </c>
      <c r="B246" s="235">
        <v>7</v>
      </c>
      <c r="C246" s="235">
        <v>2</v>
      </c>
      <c r="D246" s="236" t="s">
        <v>466</v>
      </c>
      <c r="E246" s="237" t="s">
        <v>274</v>
      </c>
      <c r="F246" s="238">
        <v>16910.099999999999</v>
      </c>
    </row>
    <row r="247" spans="1:6" ht="13.95" hidden="1" customHeight="1">
      <c r="A247" s="234" t="s">
        <v>282</v>
      </c>
      <c r="B247" s="235">
        <v>7</v>
      </c>
      <c r="C247" s="235">
        <v>2</v>
      </c>
      <c r="D247" s="236" t="s">
        <v>466</v>
      </c>
      <c r="E247" s="237" t="s">
        <v>283</v>
      </c>
      <c r="F247" s="238">
        <v>2233.6999999999998</v>
      </c>
    </row>
    <row r="248" spans="1:6" hidden="1">
      <c r="A248" s="234" t="s">
        <v>284</v>
      </c>
      <c r="B248" s="235">
        <v>7</v>
      </c>
      <c r="C248" s="235">
        <v>2</v>
      </c>
      <c r="D248" s="236" t="s">
        <v>466</v>
      </c>
      <c r="E248" s="237" t="s">
        <v>285</v>
      </c>
      <c r="F248" s="238">
        <v>5.8</v>
      </c>
    </row>
    <row r="249" spans="1:6" ht="27.6" hidden="1" customHeight="1">
      <c r="A249" s="234" t="s">
        <v>191</v>
      </c>
      <c r="B249" s="235">
        <v>7</v>
      </c>
      <c r="C249" s="235">
        <v>2</v>
      </c>
      <c r="D249" s="236" t="s">
        <v>467</v>
      </c>
      <c r="E249" s="237" t="s">
        <v>265</v>
      </c>
      <c r="F249" s="238">
        <v>4500</v>
      </c>
    </row>
    <row r="250" spans="1:6" ht="41.4" hidden="1" customHeight="1">
      <c r="A250" s="234" t="s">
        <v>273</v>
      </c>
      <c r="B250" s="235">
        <v>7</v>
      </c>
      <c r="C250" s="235">
        <v>2</v>
      </c>
      <c r="D250" s="236" t="s">
        <v>467</v>
      </c>
      <c r="E250" s="237" t="s">
        <v>274</v>
      </c>
      <c r="F250" s="238">
        <v>4500</v>
      </c>
    </row>
    <row r="251" spans="1:6" ht="41.4" hidden="1">
      <c r="A251" s="234" t="s">
        <v>468</v>
      </c>
      <c r="B251" s="235">
        <v>7</v>
      </c>
      <c r="C251" s="235">
        <v>2</v>
      </c>
      <c r="D251" s="236" t="s">
        <v>469</v>
      </c>
      <c r="E251" s="237" t="s">
        <v>265</v>
      </c>
      <c r="F251" s="238">
        <v>100</v>
      </c>
    </row>
    <row r="252" spans="1:6" ht="27.6" hidden="1">
      <c r="A252" s="234" t="s">
        <v>470</v>
      </c>
      <c r="B252" s="235">
        <v>7</v>
      </c>
      <c r="C252" s="235">
        <v>2</v>
      </c>
      <c r="D252" s="236" t="s">
        <v>471</v>
      </c>
      <c r="E252" s="237" t="s">
        <v>265</v>
      </c>
      <c r="F252" s="238">
        <v>100</v>
      </c>
    </row>
    <row r="253" spans="1:6" ht="13.95" hidden="1" customHeight="1">
      <c r="A253" s="234" t="s">
        <v>295</v>
      </c>
      <c r="B253" s="235">
        <v>7</v>
      </c>
      <c r="C253" s="235">
        <v>2</v>
      </c>
      <c r="D253" s="236" t="s">
        <v>472</v>
      </c>
      <c r="E253" s="237" t="s">
        <v>265</v>
      </c>
      <c r="F253" s="238">
        <v>100</v>
      </c>
    </row>
    <row r="254" spans="1:6" ht="13.95" hidden="1" customHeight="1">
      <c r="A254" s="234" t="s">
        <v>282</v>
      </c>
      <c r="B254" s="235">
        <v>7</v>
      </c>
      <c r="C254" s="235">
        <v>2</v>
      </c>
      <c r="D254" s="236" t="s">
        <v>472</v>
      </c>
      <c r="E254" s="237" t="s">
        <v>283</v>
      </c>
      <c r="F254" s="238">
        <v>100</v>
      </c>
    </row>
    <row r="255" spans="1:6" hidden="1">
      <c r="A255" s="234" t="s">
        <v>473</v>
      </c>
      <c r="B255" s="235">
        <v>7</v>
      </c>
      <c r="C255" s="235">
        <v>2</v>
      </c>
      <c r="D255" s="236" t="s">
        <v>474</v>
      </c>
      <c r="E255" s="237" t="s">
        <v>265</v>
      </c>
      <c r="F255" s="238">
        <v>6316</v>
      </c>
    </row>
    <row r="256" spans="1:6" ht="27.6" hidden="1">
      <c r="A256" s="234" t="s">
        <v>475</v>
      </c>
      <c r="B256" s="235">
        <v>7</v>
      </c>
      <c r="C256" s="235">
        <v>2</v>
      </c>
      <c r="D256" s="236" t="s">
        <v>476</v>
      </c>
      <c r="E256" s="237" t="s">
        <v>265</v>
      </c>
      <c r="F256" s="238">
        <v>5808</v>
      </c>
    </row>
    <row r="257" spans="1:6" ht="13.95" hidden="1" customHeight="1">
      <c r="A257" s="234" t="s">
        <v>295</v>
      </c>
      <c r="B257" s="235">
        <v>7</v>
      </c>
      <c r="C257" s="235">
        <v>2</v>
      </c>
      <c r="D257" s="236" t="s">
        <v>477</v>
      </c>
      <c r="E257" s="237" t="s">
        <v>265</v>
      </c>
      <c r="F257" s="238">
        <v>5808</v>
      </c>
    </row>
    <row r="258" spans="1:6" ht="13.95" hidden="1" customHeight="1">
      <c r="A258" s="234" t="s">
        <v>282</v>
      </c>
      <c r="B258" s="235">
        <v>7</v>
      </c>
      <c r="C258" s="235">
        <v>2</v>
      </c>
      <c r="D258" s="236" t="s">
        <v>477</v>
      </c>
      <c r="E258" s="237" t="s">
        <v>283</v>
      </c>
      <c r="F258" s="238">
        <v>5808</v>
      </c>
    </row>
    <row r="259" spans="1:6" ht="41.4" hidden="1">
      <c r="A259" s="234" t="s">
        <v>478</v>
      </c>
      <c r="B259" s="235">
        <v>7</v>
      </c>
      <c r="C259" s="235">
        <v>2</v>
      </c>
      <c r="D259" s="236" t="s">
        <v>479</v>
      </c>
      <c r="E259" s="237" t="s">
        <v>265</v>
      </c>
      <c r="F259" s="238">
        <v>508</v>
      </c>
    </row>
    <row r="260" spans="1:6" ht="13.95" hidden="1" customHeight="1">
      <c r="A260" s="234" t="s">
        <v>295</v>
      </c>
      <c r="B260" s="235">
        <v>7</v>
      </c>
      <c r="C260" s="235">
        <v>2</v>
      </c>
      <c r="D260" s="236" t="s">
        <v>480</v>
      </c>
      <c r="E260" s="237" t="s">
        <v>265</v>
      </c>
      <c r="F260" s="238">
        <v>508</v>
      </c>
    </row>
    <row r="261" spans="1:6" ht="13.95" hidden="1" customHeight="1">
      <c r="A261" s="234" t="s">
        <v>282</v>
      </c>
      <c r="B261" s="235">
        <v>7</v>
      </c>
      <c r="C261" s="235">
        <v>2</v>
      </c>
      <c r="D261" s="236" t="s">
        <v>480</v>
      </c>
      <c r="E261" s="237" t="s">
        <v>283</v>
      </c>
      <c r="F261" s="238">
        <v>508</v>
      </c>
    </row>
    <row r="262" spans="1:6" hidden="1">
      <c r="A262" s="234" t="s">
        <v>431</v>
      </c>
      <c r="B262" s="235">
        <v>7</v>
      </c>
      <c r="C262" s="235">
        <v>2</v>
      </c>
      <c r="D262" s="236" t="s">
        <v>432</v>
      </c>
      <c r="E262" s="237" t="s">
        <v>265</v>
      </c>
      <c r="F262" s="238">
        <v>687</v>
      </c>
    </row>
    <row r="263" spans="1:6" ht="27.6" hidden="1" customHeight="1">
      <c r="A263" s="234" t="s">
        <v>433</v>
      </c>
      <c r="B263" s="235">
        <v>7</v>
      </c>
      <c r="C263" s="235">
        <v>2</v>
      </c>
      <c r="D263" s="236" t="s">
        <v>434</v>
      </c>
      <c r="E263" s="237" t="s">
        <v>265</v>
      </c>
      <c r="F263" s="238">
        <v>447</v>
      </c>
    </row>
    <row r="264" spans="1:6" ht="13.95" hidden="1" customHeight="1">
      <c r="A264" s="234" t="s">
        <v>295</v>
      </c>
      <c r="B264" s="235">
        <v>7</v>
      </c>
      <c r="C264" s="235">
        <v>2</v>
      </c>
      <c r="D264" s="236" t="s">
        <v>435</v>
      </c>
      <c r="E264" s="237" t="s">
        <v>265</v>
      </c>
      <c r="F264" s="238">
        <v>447</v>
      </c>
    </row>
    <row r="265" spans="1:6" ht="13.95" hidden="1" customHeight="1">
      <c r="A265" s="234" t="s">
        <v>282</v>
      </c>
      <c r="B265" s="235">
        <v>7</v>
      </c>
      <c r="C265" s="235">
        <v>2</v>
      </c>
      <c r="D265" s="236" t="s">
        <v>435</v>
      </c>
      <c r="E265" s="237" t="s">
        <v>283</v>
      </c>
      <c r="F265" s="238">
        <v>447</v>
      </c>
    </row>
    <row r="266" spans="1:6" hidden="1">
      <c r="A266" s="234" t="s">
        <v>481</v>
      </c>
      <c r="B266" s="235">
        <v>7</v>
      </c>
      <c r="C266" s="235">
        <v>2</v>
      </c>
      <c r="D266" s="236" t="s">
        <v>482</v>
      </c>
      <c r="E266" s="237" t="s">
        <v>265</v>
      </c>
      <c r="F266" s="238">
        <v>240</v>
      </c>
    </row>
    <row r="267" spans="1:6" ht="13.95" hidden="1" customHeight="1">
      <c r="A267" s="234" t="s">
        <v>295</v>
      </c>
      <c r="B267" s="235">
        <v>7</v>
      </c>
      <c r="C267" s="235">
        <v>2</v>
      </c>
      <c r="D267" s="236" t="s">
        <v>483</v>
      </c>
      <c r="E267" s="237" t="s">
        <v>265</v>
      </c>
      <c r="F267" s="238">
        <v>240</v>
      </c>
    </row>
    <row r="268" spans="1:6" ht="13.95" hidden="1" customHeight="1">
      <c r="A268" s="234" t="s">
        <v>282</v>
      </c>
      <c r="B268" s="235">
        <v>7</v>
      </c>
      <c r="C268" s="235">
        <v>2</v>
      </c>
      <c r="D268" s="236" t="s">
        <v>483</v>
      </c>
      <c r="E268" s="237" t="s">
        <v>283</v>
      </c>
      <c r="F268" s="238">
        <v>240</v>
      </c>
    </row>
    <row r="269" spans="1:6" ht="27.6" hidden="1">
      <c r="A269" s="234" t="s">
        <v>291</v>
      </c>
      <c r="B269" s="235">
        <v>7</v>
      </c>
      <c r="C269" s="235">
        <v>2</v>
      </c>
      <c r="D269" s="236" t="s">
        <v>292</v>
      </c>
      <c r="E269" s="237" t="s">
        <v>265</v>
      </c>
      <c r="F269" s="238">
        <v>280</v>
      </c>
    </row>
    <row r="270" spans="1:6" ht="27.6" hidden="1">
      <c r="A270" s="234" t="s">
        <v>484</v>
      </c>
      <c r="B270" s="235">
        <v>7</v>
      </c>
      <c r="C270" s="235">
        <v>2</v>
      </c>
      <c r="D270" s="236" t="s">
        <v>485</v>
      </c>
      <c r="E270" s="237" t="s">
        <v>265</v>
      </c>
      <c r="F270" s="238">
        <v>213</v>
      </c>
    </row>
    <row r="271" spans="1:6" ht="13.95" hidden="1" customHeight="1">
      <c r="A271" s="234" t="s">
        <v>295</v>
      </c>
      <c r="B271" s="235">
        <v>7</v>
      </c>
      <c r="C271" s="235">
        <v>2</v>
      </c>
      <c r="D271" s="236" t="s">
        <v>486</v>
      </c>
      <c r="E271" s="237" t="s">
        <v>265</v>
      </c>
      <c r="F271" s="238">
        <v>213</v>
      </c>
    </row>
    <row r="272" spans="1:6" ht="13.95" hidden="1" customHeight="1">
      <c r="A272" s="234" t="s">
        <v>282</v>
      </c>
      <c r="B272" s="235">
        <v>7</v>
      </c>
      <c r="C272" s="235">
        <v>2</v>
      </c>
      <c r="D272" s="236" t="s">
        <v>486</v>
      </c>
      <c r="E272" s="237" t="s">
        <v>283</v>
      </c>
      <c r="F272" s="238">
        <v>213</v>
      </c>
    </row>
    <row r="273" spans="1:6" ht="27.6" hidden="1">
      <c r="A273" s="234" t="s">
        <v>487</v>
      </c>
      <c r="B273" s="235">
        <v>7</v>
      </c>
      <c r="C273" s="235">
        <v>2</v>
      </c>
      <c r="D273" s="236" t="s">
        <v>488</v>
      </c>
      <c r="E273" s="237" t="s">
        <v>265</v>
      </c>
      <c r="F273" s="238">
        <v>67</v>
      </c>
    </row>
    <row r="274" spans="1:6" ht="13.95" hidden="1" customHeight="1">
      <c r="A274" s="234" t="s">
        <v>295</v>
      </c>
      <c r="B274" s="235">
        <v>7</v>
      </c>
      <c r="C274" s="235">
        <v>2</v>
      </c>
      <c r="D274" s="236" t="s">
        <v>489</v>
      </c>
      <c r="E274" s="237" t="s">
        <v>265</v>
      </c>
      <c r="F274" s="238">
        <v>67</v>
      </c>
    </row>
    <row r="275" spans="1:6" ht="13.95" hidden="1" customHeight="1">
      <c r="A275" s="234" t="s">
        <v>282</v>
      </c>
      <c r="B275" s="235">
        <v>7</v>
      </c>
      <c r="C275" s="235">
        <v>2</v>
      </c>
      <c r="D275" s="236" t="s">
        <v>489</v>
      </c>
      <c r="E275" s="237" t="s">
        <v>283</v>
      </c>
      <c r="F275" s="238">
        <v>67</v>
      </c>
    </row>
    <row r="276" spans="1:6" ht="27.6" hidden="1">
      <c r="A276" s="234" t="s">
        <v>436</v>
      </c>
      <c r="B276" s="235">
        <v>7</v>
      </c>
      <c r="C276" s="235">
        <v>2</v>
      </c>
      <c r="D276" s="236" t="s">
        <v>437</v>
      </c>
      <c r="E276" s="237" t="s">
        <v>265</v>
      </c>
      <c r="F276" s="238">
        <v>595.9</v>
      </c>
    </row>
    <row r="277" spans="1:6" ht="41.4" hidden="1">
      <c r="A277" s="234" t="s">
        <v>490</v>
      </c>
      <c r="B277" s="235">
        <v>7</v>
      </c>
      <c r="C277" s="235">
        <v>2</v>
      </c>
      <c r="D277" s="236" t="s">
        <v>491</v>
      </c>
      <c r="E277" s="237" t="s">
        <v>265</v>
      </c>
      <c r="F277" s="238">
        <v>405.5</v>
      </c>
    </row>
    <row r="278" spans="1:6" ht="13.95" hidden="1" customHeight="1">
      <c r="A278" s="234" t="s">
        <v>295</v>
      </c>
      <c r="B278" s="235">
        <v>7</v>
      </c>
      <c r="C278" s="235">
        <v>2</v>
      </c>
      <c r="D278" s="236" t="s">
        <v>492</v>
      </c>
      <c r="E278" s="237" t="s">
        <v>265</v>
      </c>
      <c r="F278" s="238">
        <v>405.5</v>
      </c>
    </row>
    <row r="279" spans="1:6" ht="13.95" hidden="1" customHeight="1">
      <c r="A279" s="234" t="s">
        <v>282</v>
      </c>
      <c r="B279" s="235">
        <v>7</v>
      </c>
      <c r="C279" s="235">
        <v>2</v>
      </c>
      <c r="D279" s="236" t="s">
        <v>492</v>
      </c>
      <c r="E279" s="237" t="s">
        <v>283</v>
      </c>
      <c r="F279" s="238">
        <v>405.5</v>
      </c>
    </row>
    <row r="280" spans="1:6" hidden="1">
      <c r="A280" s="234" t="s">
        <v>438</v>
      </c>
      <c r="B280" s="235">
        <v>7</v>
      </c>
      <c r="C280" s="235">
        <v>2</v>
      </c>
      <c r="D280" s="236" t="s">
        <v>439</v>
      </c>
      <c r="E280" s="237" t="s">
        <v>265</v>
      </c>
      <c r="F280" s="238">
        <v>117.9</v>
      </c>
    </row>
    <row r="281" spans="1:6" ht="13.95" hidden="1" customHeight="1">
      <c r="A281" s="234" t="s">
        <v>295</v>
      </c>
      <c r="B281" s="235">
        <v>7</v>
      </c>
      <c r="C281" s="235">
        <v>2</v>
      </c>
      <c r="D281" s="236" t="s">
        <v>440</v>
      </c>
      <c r="E281" s="237" t="s">
        <v>265</v>
      </c>
      <c r="F281" s="238">
        <v>117.9</v>
      </c>
    </row>
    <row r="282" spans="1:6" ht="13.95" hidden="1" customHeight="1">
      <c r="A282" s="234" t="s">
        <v>282</v>
      </c>
      <c r="B282" s="235">
        <v>7</v>
      </c>
      <c r="C282" s="235">
        <v>2</v>
      </c>
      <c r="D282" s="236" t="s">
        <v>440</v>
      </c>
      <c r="E282" s="237" t="s">
        <v>283</v>
      </c>
      <c r="F282" s="238">
        <v>117.9</v>
      </c>
    </row>
    <row r="283" spans="1:6" ht="27.6" hidden="1">
      <c r="A283" s="234" t="s">
        <v>441</v>
      </c>
      <c r="B283" s="235">
        <v>7</v>
      </c>
      <c r="C283" s="235">
        <v>2</v>
      </c>
      <c r="D283" s="236" t="s">
        <v>442</v>
      </c>
      <c r="E283" s="237" t="s">
        <v>265</v>
      </c>
      <c r="F283" s="238">
        <v>72.5</v>
      </c>
    </row>
    <row r="284" spans="1:6" ht="13.95" hidden="1" customHeight="1">
      <c r="A284" s="234" t="s">
        <v>295</v>
      </c>
      <c r="B284" s="235">
        <v>7</v>
      </c>
      <c r="C284" s="235">
        <v>2</v>
      </c>
      <c r="D284" s="236" t="s">
        <v>443</v>
      </c>
      <c r="E284" s="237" t="s">
        <v>265</v>
      </c>
      <c r="F284" s="238">
        <v>72.5</v>
      </c>
    </row>
    <row r="285" spans="1:6" ht="13.95" hidden="1" customHeight="1">
      <c r="A285" s="234" t="s">
        <v>282</v>
      </c>
      <c r="B285" s="235">
        <v>7</v>
      </c>
      <c r="C285" s="235">
        <v>2</v>
      </c>
      <c r="D285" s="236" t="s">
        <v>443</v>
      </c>
      <c r="E285" s="237" t="s">
        <v>283</v>
      </c>
      <c r="F285" s="238">
        <v>72.5</v>
      </c>
    </row>
    <row r="286" spans="1:6" ht="27.6" hidden="1">
      <c r="A286" s="234" t="s">
        <v>493</v>
      </c>
      <c r="B286" s="235">
        <v>7</v>
      </c>
      <c r="C286" s="235">
        <v>2</v>
      </c>
      <c r="D286" s="236" t="s">
        <v>494</v>
      </c>
      <c r="E286" s="237" t="s">
        <v>265</v>
      </c>
      <c r="F286" s="238">
        <v>14.4</v>
      </c>
    </row>
    <row r="287" spans="1:6" ht="27.6" hidden="1">
      <c r="A287" s="234" t="s">
        <v>495</v>
      </c>
      <c r="B287" s="235">
        <v>7</v>
      </c>
      <c r="C287" s="235">
        <v>2</v>
      </c>
      <c r="D287" s="236" t="s">
        <v>496</v>
      </c>
      <c r="E287" s="237" t="s">
        <v>265</v>
      </c>
      <c r="F287" s="238">
        <v>14.4</v>
      </c>
    </row>
    <row r="288" spans="1:6" ht="13.95" hidden="1" customHeight="1">
      <c r="A288" s="234" t="s">
        <v>295</v>
      </c>
      <c r="B288" s="235">
        <v>7</v>
      </c>
      <c r="C288" s="235">
        <v>2</v>
      </c>
      <c r="D288" s="236" t="s">
        <v>497</v>
      </c>
      <c r="E288" s="237" t="s">
        <v>265</v>
      </c>
      <c r="F288" s="238">
        <v>14.4</v>
      </c>
    </row>
    <row r="289" spans="1:6" hidden="1">
      <c r="A289" s="234" t="s">
        <v>346</v>
      </c>
      <c r="B289" s="235">
        <v>7</v>
      </c>
      <c r="C289" s="235">
        <v>2</v>
      </c>
      <c r="D289" s="236" t="s">
        <v>497</v>
      </c>
      <c r="E289" s="237" t="s">
        <v>347</v>
      </c>
      <c r="F289" s="238">
        <v>14.4</v>
      </c>
    </row>
    <row r="290" spans="1:6" ht="27.6" hidden="1">
      <c r="A290" s="234" t="s">
        <v>444</v>
      </c>
      <c r="B290" s="235">
        <v>7</v>
      </c>
      <c r="C290" s="235">
        <v>2</v>
      </c>
      <c r="D290" s="236" t="s">
        <v>445</v>
      </c>
      <c r="E290" s="237" t="s">
        <v>265</v>
      </c>
      <c r="F290" s="238">
        <v>20252</v>
      </c>
    </row>
    <row r="291" spans="1:6" ht="27.6" hidden="1">
      <c r="A291" s="234" t="s">
        <v>498</v>
      </c>
      <c r="B291" s="235">
        <v>7</v>
      </c>
      <c r="C291" s="235">
        <v>2</v>
      </c>
      <c r="D291" s="236" t="s">
        <v>499</v>
      </c>
      <c r="E291" s="237" t="s">
        <v>265</v>
      </c>
      <c r="F291" s="238">
        <v>149.19999999999999</v>
      </c>
    </row>
    <row r="292" spans="1:6" ht="13.95" hidden="1" customHeight="1">
      <c r="A292" s="234" t="s">
        <v>295</v>
      </c>
      <c r="B292" s="235">
        <v>7</v>
      </c>
      <c r="C292" s="235">
        <v>2</v>
      </c>
      <c r="D292" s="236" t="s">
        <v>500</v>
      </c>
      <c r="E292" s="237" t="s">
        <v>265</v>
      </c>
      <c r="F292" s="238">
        <v>149.19999999999999</v>
      </c>
    </row>
    <row r="293" spans="1:6" ht="13.95" hidden="1" customHeight="1">
      <c r="A293" s="234" t="s">
        <v>282</v>
      </c>
      <c r="B293" s="235">
        <v>7</v>
      </c>
      <c r="C293" s="235">
        <v>2</v>
      </c>
      <c r="D293" s="236" t="s">
        <v>500</v>
      </c>
      <c r="E293" s="237" t="s">
        <v>283</v>
      </c>
      <c r="F293" s="238">
        <v>149.19999999999999</v>
      </c>
    </row>
    <row r="294" spans="1:6" ht="41.4" hidden="1">
      <c r="A294" s="234" t="s">
        <v>446</v>
      </c>
      <c r="B294" s="235">
        <v>7</v>
      </c>
      <c r="C294" s="235">
        <v>2</v>
      </c>
      <c r="D294" s="236" t="s">
        <v>447</v>
      </c>
      <c r="E294" s="237" t="s">
        <v>265</v>
      </c>
      <c r="F294" s="238">
        <v>20102.8</v>
      </c>
    </row>
    <row r="295" spans="1:6" ht="13.95" hidden="1" customHeight="1">
      <c r="A295" s="234" t="s">
        <v>295</v>
      </c>
      <c r="B295" s="235">
        <v>7</v>
      </c>
      <c r="C295" s="235">
        <v>2</v>
      </c>
      <c r="D295" s="236" t="s">
        <v>448</v>
      </c>
      <c r="E295" s="237" t="s">
        <v>265</v>
      </c>
      <c r="F295" s="238">
        <v>1743.2</v>
      </c>
    </row>
    <row r="296" spans="1:6" ht="13.95" hidden="1" customHeight="1">
      <c r="A296" s="234" t="s">
        <v>282</v>
      </c>
      <c r="B296" s="235">
        <v>7</v>
      </c>
      <c r="C296" s="235">
        <v>2</v>
      </c>
      <c r="D296" s="236" t="s">
        <v>448</v>
      </c>
      <c r="E296" s="237" t="s">
        <v>283</v>
      </c>
      <c r="F296" s="238">
        <v>1743.2</v>
      </c>
    </row>
    <row r="297" spans="1:6" ht="27.6" hidden="1">
      <c r="A297" s="234" t="s">
        <v>773</v>
      </c>
      <c r="B297" s="235">
        <v>7</v>
      </c>
      <c r="C297" s="235">
        <v>2</v>
      </c>
      <c r="D297" s="236" t="s">
        <v>501</v>
      </c>
      <c r="E297" s="237" t="s">
        <v>265</v>
      </c>
      <c r="F297" s="238">
        <v>14359.6</v>
      </c>
    </row>
    <row r="298" spans="1:6" ht="13.95" hidden="1" customHeight="1">
      <c r="A298" s="234" t="s">
        <v>282</v>
      </c>
      <c r="B298" s="235">
        <v>7</v>
      </c>
      <c r="C298" s="235">
        <v>2</v>
      </c>
      <c r="D298" s="236" t="s">
        <v>501</v>
      </c>
      <c r="E298" s="237" t="s">
        <v>283</v>
      </c>
      <c r="F298" s="238">
        <v>14359.6</v>
      </c>
    </row>
    <row r="299" spans="1:6" ht="55.2" hidden="1" customHeight="1">
      <c r="A299" s="234" t="s">
        <v>774</v>
      </c>
      <c r="B299" s="235">
        <v>7</v>
      </c>
      <c r="C299" s="235">
        <v>2</v>
      </c>
      <c r="D299" s="236" t="s">
        <v>775</v>
      </c>
      <c r="E299" s="237" t="s">
        <v>265</v>
      </c>
      <c r="F299" s="238">
        <v>3000</v>
      </c>
    </row>
    <row r="300" spans="1:6" ht="13.95" hidden="1" customHeight="1">
      <c r="A300" s="234" t="s">
        <v>282</v>
      </c>
      <c r="B300" s="235">
        <v>7</v>
      </c>
      <c r="C300" s="235">
        <v>2</v>
      </c>
      <c r="D300" s="236" t="s">
        <v>775</v>
      </c>
      <c r="E300" s="237" t="s">
        <v>283</v>
      </c>
      <c r="F300" s="238">
        <v>3000</v>
      </c>
    </row>
    <row r="301" spans="1:6" ht="27.6" hidden="1">
      <c r="A301" s="234" t="s">
        <v>502</v>
      </c>
      <c r="B301" s="235">
        <v>7</v>
      </c>
      <c r="C301" s="235">
        <v>2</v>
      </c>
      <c r="D301" s="236" t="s">
        <v>503</v>
      </c>
      <c r="E301" s="237" t="s">
        <v>265</v>
      </c>
      <c r="F301" s="238">
        <v>1000</v>
      </c>
    </row>
    <row r="302" spans="1:6" ht="13.95" hidden="1" customHeight="1">
      <c r="A302" s="234" t="s">
        <v>282</v>
      </c>
      <c r="B302" s="235">
        <v>7</v>
      </c>
      <c r="C302" s="235">
        <v>2</v>
      </c>
      <c r="D302" s="236" t="s">
        <v>503</v>
      </c>
      <c r="E302" s="237" t="s">
        <v>283</v>
      </c>
      <c r="F302" s="238">
        <v>1000</v>
      </c>
    </row>
    <row r="303" spans="1:6" ht="27.6" hidden="1">
      <c r="A303" s="234" t="s">
        <v>504</v>
      </c>
      <c r="B303" s="235">
        <v>7</v>
      </c>
      <c r="C303" s="235">
        <v>2</v>
      </c>
      <c r="D303" s="236" t="s">
        <v>505</v>
      </c>
      <c r="E303" s="237" t="s">
        <v>265</v>
      </c>
      <c r="F303" s="238">
        <v>15</v>
      </c>
    </row>
    <row r="304" spans="1:6" ht="27.6" hidden="1" customHeight="1">
      <c r="A304" s="234" t="s">
        <v>506</v>
      </c>
      <c r="B304" s="235">
        <v>7</v>
      </c>
      <c r="C304" s="235">
        <v>2</v>
      </c>
      <c r="D304" s="236" t="s">
        <v>507</v>
      </c>
      <c r="E304" s="237" t="s">
        <v>265</v>
      </c>
      <c r="F304" s="238">
        <v>15</v>
      </c>
    </row>
    <row r="305" spans="1:6" ht="27.6" hidden="1">
      <c r="A305" s="234" t="s">
        <v>508</v>
      </c>
      <c r="B305" s="235">
        <v>7</v>
      </c>
      <c r="C305" s="235">
        <v>2</v>
      </c>
      <c r="D305" s="236" t="s">
        <v>509</v>
      </c>
      <c r="E305" s="237" t="s">
        <v>265</v>
      </c>
      <c r="F305" s="238">
        <v>15</v>
      </c>
    </row>
    <row r="306" spans="1:6" ht="13.95" hidden="1" customHeight="1">
      <c r="A306" s="234" t="s">
        <v>282</v>
      </c>
      <c r="B306" s="235">
        <v>7</v>
      </c>
      <c r="C306" s="235">
        <v>2</v>
      </c>
      <c r="D306" s="236" t="s">
        <v>509</v>
      </c>
      <c r="E306" s="237" t="s">
        <v>283</v>
      </c>
      <c r="F306" s="238">
        <v>15</v>
      </c>
    </row>
    <row r="307" spans="1:6">
      <c r="A307" s="234" t="s">
        <v>510</v>
      </c>
      <c r="B307" s="235">
        <v>7</v>
      </c>
      <c r="C307" s="235">
        <v>5</v>
      </c>
      <c r="D307" s="236" t="s">
        <v>265</v>
      </c>
      <c r="E307" s="237" t="s">
        <v>265</v>
      </c>
      <c r="F307" s="238">
        <v>198.4</v>
      </c>
    </row>
    <row r="308" spans="1:6" hidden="1">
      <c r="A308" s="234" t="s">
        <v>511</v>
      </c>
      <c r="B308" s="235">
        <v>7</v>
      </c>
      <c r="C308" s="235">
        <v>5</v>
      </c>
      <c r="D308" s="236" t="s">
        <v>512</v>
      </c>
      <c r="E308" s="237" t="s">
        <v>265</v>
      </c>
      <c r="F308" s="238">
        <v>100.4</v>
      </c>
    </row>
    <row r="309" spans="1:6" hidden="1">
      <c r="A309" s="234" t="s">
        <v>513</v>
      </c>
      <c r="B309" s="235">
        <v>7</v>
      </c>
      <c r="C309" s="235">
        <v>5</v>
      </c>
      <c r="D309" s="236" t="s">
        <v>514</v>
      </c>
      <c r="E309" s="237" t="s">
        <v>265</v>
      </c>
      <c r="F309" s="238">
        <v>100.4</v>
      </c>
    </row>
    <row r="310" spans="1:6" ht="13.95" hidden="1" customHeight="1">
      <c r="A310" s="234" t="s">
        <v>282</v>
      </c>
      <c r="B310" s="235">
        <v>7</v>
      </c>
      <c r="C310" s="235">
        <v>5</v>
      </c>
      <c r="D310" s="236" t="s">
        <v>514</v>
      </c>
      <c r="E310" s="237" t="s">
        <v>283</v>
      </c>
      <c r="F310" s="238">
        <v>100.4</v>
      </c>
    </row>
    <row r="311" spans="1:6" ht="27.6" hidden="1">
      <c r="A311" s="234" t="s">
        <v>307</v>
      </c>
      <c r="B311" s="235">
        <v>7</v>
      </c>
      <c r="C311" s="235">
        <v>5</v>
      </c>
      <c r="D311" s="236" t="s">
        <v>308</v>
      </c>
      <c r="E311" s="237" t="s">
        <v>265</v>
      </c>
      <c r="F311" s="238">
        <v>50</v>
      </c>
    </row>
    <row r="312" spans="1:6" ht="27.6" hidden="1">
      <c r="A312" s="234" t="s">
        <v>515</v>
      </c>
      <c r="B312" s="235">
        <v>7</v>
      </c>
      <c r="C312" s="235">
        <v>5</v>
      </c>
      <c r="D312" s="236" t="s">
        <v>516</v>
      </c>
      <c r="E312" s="237" t="s">
        <v>265</v>
      </c>
      <c r="F312" s="238">
        <v>50</v>
      </c>
    </row>
    <row r="313" spans="1:6" ht="13.95" hidden="1" customHeight="1">
      <c r="A313" s="234" t="s">
        <v>295</v>
      </c>
      <c r="B313" s="235">
        <v>7</v>
      </c>
      <c r="C313" s="235">
        <v>5</v>
      </c>
      <c r="D313" s="236" t="s">
        <v>517</v>
      </c>
      <c r="E313" s="237" t="s">
        <v>265</v>
      </c>
      <c r="F313" s="238">
        <v>50</v>
      </c>
    </row>
    <row r="314" spans="1:6" ht="13.95" hidden="1" customHeight="1">
      <c r="A314" s="234" t="s">
        <v>282</v>
      </c>
      <c r="B314" s="235">
        <v>7</v>
      </c>
      <c r="C314" s="235">
        <v>5</v>
      </c>
      <c r="D314" s="236" t="s">
        <v>517</v>
      </c>
      <c r="E314" s="237" t="s">
        <v>283</v>
      </c>
      <c r="F314" s="238">
        <v>50</v>
      </c>
    </row>
    <row r="315" spans="1:6" ht="27.6" hidden="1">
      <c r="A315" s="234" t="s">
        <v>493</v>
      </c>
      <c r="B315" s="235">
        <v>7</v>
      </c>
      <c r="C315" s="235">
        <v>5</v>
      </c>
      <c r="D315" s="236" t="s">
        <v>494</v>
      </c>
      <c r="E315" s="237" t="s">
        <v>265</v>
      </c>
      <c r="F315" s="238">
        <v>20</v>
      </c>
    </row>
    <row r="316" spans="1:6" hidden="1">
      <c r="A316" s="234" t="s">
        <v>518</v>
      </c>
      <c r="B316" s="235">
        <v>7</v>
      </c>
      <c r="C316" s="235">
        <v>5</v>
      </c>
      <c r="D316" s="236" t="s">
        <v>519</v>
      </c>
      <c r="E316" s="237" t="s">
        <v>265</v>
      </c>
      <c r="F316" s="238">
        <v>20</v>
      </c>
    </row>
    <row r="317" spans="1:6" ht="13.95" hidden="1" customHeight="1">
      <c r="A317" s="234" t="s">
        <v>295</v>
      </c>
      <c r="B317" s="235">
        <v>7</v>
      </c>
      <c r="C317" s="235">
        <v>5</v>
      </c>
      <c r="D317" s="236" t="s">
        <v>520</v>
      </c>
      <c r="E317" s="237" t="s">
        <v>265</v>
      </c>
      <c r="F317" s="238">
        <v>20</v>
      </c>
    </row>
    <row r="318" spans="1:6" ht="13.95" hidden="1" customHeight="1">
      <c r="A318" s="234" t="s">
        <v>282</v>
      </c>
      <c r="B318" s="235">
        <v>7</v>
      </c>
      <c r="C318" s="235">
        <v>5</v>
      </c>
      <c r="D318" s="236" t="s">
        <v>520</v>
      </c>
      <c r="E318" s="237" t="s">
        <v>283</v>
      </c>
      <c r="F318" s="238">
        <v>20</v>
      </c>
    </row>
    <row r="319" spans="1:6" ht="27.6" hidden="1">
      <c r="A319" s="234" t="s">
        <v>521</v>
      </c>
      <c r="B319" s="235">
        <v>7</v>
      </c>
      <c r="C319" s="235">
        <v>5</v>
      </c>
      <c r="D319" s="236" t="s">
        <v>522</v>
      </c>
      <c r="E319" s="237" t="s">
        <v>265</v>
      </c>
      <c r="F319" s="238">
        <v>28</v>
      </c>
    </row>
    <row r="320" spans="1:6" ht="27.6" hidden="1">
      <c r="A320" s="234" t="s">
        <v>523</v>
      </c>
      <c r="B320" s="235">
        <v>7</v>
      </c>
      <c r="C320" s="235">
        <v>5</v>
      </c>
      <c r="D320" s="236" t="s">
        <v>524</v>
      </c>
      <c r="E320" s="237" t="s">
        <v>265</v>
      </c>
      <c r="F320" s="238">
        <v>20</v>
      </c>
    </row>
    <row r="321" spans="1:6" ht="27.6" hidden="1">
      <c r="A321" s="234" t="s">
        <v>525</v>
      </c>
      <c r="B321" s="235">
        <v>7</v>
      </c>
      <c r="C321" s="235">
        <v>5</v>
      </c>
      <c r="D321" s="236" t="s">
        <v>526</v>
      </c>
      <c r="E321" s="237" t="s">
        <v>265</v>
      </c>
      <c r="F321" s="238">
        <v>20</v>
      </c>
    </row>
    <row r="322" spans="1:6" ht="13.95" hidden="1" customHeight="1">
      <c r="A322" s="234" t="s">
        <v>282</v>
      </c>
      <c r="B322" s="235">
        <v>7</v>
      </c>
      <c r="C322" s="235">
        <v>5</v>
      </c>
      <c r="D322" s="236" t="s">
        <v>526</v>
      </c>
      <c r="E322" s="237" t="s">
        <v>283</v>
      </c>
      <c r="F322" s="238">
        <v>20</v>
      </c>
    </row>
    <row r="323" spans="1:6" ht="27.6" hidden="1">
      <c r="A323" s="234" t="s">
        <v>527</v>
      </c>
      <c r="B323" s="235">
        <v>7</v>
      </c>
      <c r="C323" s="235">
        <v>5</v>
      </c>
      <c r="D323" s="236" t="s">
        <v>528</v>
      </c>
      <c r="E323" s="237" t="s">
        <v>265</v>
      </c>
      <c r="F323" s="238">
        <v>8</v>
      </c>
    </row>
    <row r="324" spans="1:6" ht="27.6" hidden="1">
      <c r="A324" s="234" t="s">
        <v>529</v>
      </c>
      <c r="B324" s="235">
        <v>7</v>
      </c>
      <c r="C324" s="235">
        <v>5</v>
      </c>
      <c r="D324" s="236" t="s">
        <v>530</v>
      </c>
      <c r="E324" s="237" t="s">
        <v>265</v>
      </c>
      <c r="F324" s="238">
        <v>8</v>
      </c>
    </row>
    <row r="325" spans="1:6" ht="13.95" hidden="1" customHeight="1">
      <c r="A325" s="234" t="s">
        <v>282</v>
      </c>
      <c r="B325" s="235">
        <v>7</v>
      </c>
      <c r="C325" s="235">
        <v>5</v>
      </c>
      <c r="D325" s="236" t="s">
        <v>530</v>
      </c>
      <c r="E325" s="237" t="s">
        <v>283</v>
      </c>
      <c r="F325" s="238">
        <v>8</v>
      </c>
    </row>
    <row r="326" spans="1:6">
      <c r="A326" s="234" t="s">
        <v>531</v>
      </c>
      <c r="B326" s="235">
        <v>7</v>
      </c>
      <c r="C326" s="235">
        <v>7</v>
      </c>
      <c r="D326" s="236" t="s">
        <v>265</v>
      </c>
      <c r="E326" s="237" t="s">
        <v>265</v>
      </c>
      <c r="F326" s="238">
        <v>2759.1</v>
      </c>
    </row>
    <row r="327" spans="1:6" ht="41.4" hidden="1">
      <c r="A327" s="234" t="s">
        <v>468</v>
      </c>
      <c r="B327" s="235">
        <v>7</v>
      </c>
      <c r="C327" s="235">
        <v>7</v>
      </c>
      <c r="D327" s="236" t="s">
        <v>469</v>
      </c>
      <c r="E327" s="237" t="s">
        <v>265</v>
      </c>
      <c r="F327" s="238">
        <v>2595.1</v>
      </c>
    </row>
    <row r="328" spans="1:6" ht="27.6" hidden="1">
      <c r="A328" s="234" t="s">
        <v>532</v>
      </c>
      <c r="B328" s="235">
        <v>7</v>
      </c>
      <c r="C328" s="235">
        <v>7</v>
      </c>
      <c r="D328" s="236" t="s">
        <v>533</v>
      </c>
      <c r="E328" s="237" t="s">
        <v>265</v>
      </c>
      <c r="F328" s="238">
        <v>2475.8000000000002</v>
      </c>
    </row>
    <row r="329" spans="1:6" ht="69" hidden="1">
      <c r="A329" s="234" t="s">
        <v>534</v>
      </c>
      <c r="B329" s="235">
        <v>7</v>
      </c>
      <c r="C329" s="235">
        <v>7</v>
      </c>
      <c r="D329" s="236" t="s">
        <v>535</v>
      </c>
      <c r="E329" s="237" t="s">
        <v>265</v>
      </c>
      <c r="F329" s="238">
        <v>2228.1999999999998</v>
      </c>
    </row>
    <row r="330" spans="1:6" ht="13.95" hidden="1" customHeight="1">
      <c r="A330" s="234" t="s">
        <v>282</v>
      </c>
      <c r="B330" s="235">
        <v>7</v>
      </c>
      <c r="C330" s="235">
        <v>7</v>
      </c>
      <c r="D330" s="236" t="s">
        <v>535</v>
      </c>
      <c r="E330" s="237" t="s">
        <v>283</v>
      </c>
      <c r="F330" s="238">
        <v>2228.1999999999998</v>
      </c>
    </row>
    <row r="331" spans="1:6" ht="41.4" hidden="1">
      <c r="A331" s="234" t="s">
        <v>536</v>
      </c>
      <c r="B331" s="235">
        <v>7</v>
      </c>
      <c r="C331" s="235">
        <v>7</v>
      </c>
      <c r="D331" s="236" t="s">
        <v>537</v>
      </c>
      <c r="E331" s="237" t="s">
        <v>265</v>
      </c>
      <c r="F331" s="238">
        <v>247.6</v>
      </c>
    </row>
    <row r="332" spans="1:6" ht="13.95" hidden="1" customHeight="1">
      <c r="A332" s="234" t="s">
        <v>282</v>
      </c>
      <c r="B332" s="235">
        <v>7</v>
      </c>
      <c r="C332" s="235">
        <v>7</v>
      </c>
      <c r="D332" s="236" t="s">
        <v>537</v>
      </c>
      <c r="E332" s="237" t="s">
        <v>283</v>
      </c>
      <c r="F332" s="238">
        <v>247.6</v>
      </c>
    </row>
    <row r="333" spans="1:6" hidden="1">
      <c r="A333" s="234" t="s">
        <v>438</v>
      </c>
      <c r="B333" s="235">
        <v>7</v>
      </c>
      <c r="C333" s="235">
        <v>7</v>
      </c>
      <c r="D333" s="236" t="s">
        <v>538</v>
      </c>
      <c r="E333" s="237" t="s">
        <v>265</v>
      </c>
      <c r="F333" s="238">
        <v>119.3</v>
      </c>
    </row>
    <row r="334" spans="1:6" ht="13.95" hidden="1" customHeight="1">
      <c r="A334" s="234" t="s">
        <v>295</v>
      </c>
      <c r="B334" s="235">
        <v>7</v>
      </c>
      <c r="C334" s="235">
        <v>7</v>
      </c>
      <c r="D334" s="236" t="s">
        <v>539</v>
      </c>
      <c r="E334" s="237" t="s">
        <v>265</v>
      </c>
      <c r="F334" s="238">
        <v>119.3</v>
      </c>
    </row>
    <row r="335" spans="1:6" ht="13.95" hidden="1" customHeight="1">
      <c r="A335" s="234" t="s">
        <v>282</v>
      </c>
      <c r="B335" s="235">
        <v>7</v>
      </c>
      <c r="C335" s="235">
        <v>7</v>
      </c>
      <c r="D335" s="236" t="s">
        <v>539</v>
      </c>
      <c r="E335" s="237" t="s">
        <v>283</v>
      </c>
      <c r="F335" s="238">
        <v>119.3</v>
      </c>
    </row>
    <row r="336" spans="1:6" ht="41.4" hidden="1">
      <c r="A336" s="234" t="s">
        <v>540</v>
      </c>
      <c r="B336" s="235">
        <v>7</v>
      </c>
      <c r="C336" s="235">
        <v>7</v>
      </c>
      <c r="D336" s="236" t="s">
        <v>541</v>
      </c>
      <c r="E336" s="237" t="s">
        <v>265</v>
      </c>
      <c r="F336" s="238">
        <v>64</v>
      </c>
    </row>
    <row r="337" spans="1:6" ht="27.6" hidden="1">
      <c r="A337" s="234" t="s">
        <v>542</v>
      </c>
      <c r="B337" s="235">
        <v>7</v>
      </c>
      <c r="C337" s="235">
        <v>7</v>
      </c>
      <c r="D337" s="236" t="s">
        <v>543</v>
      </c>
      <c r="E337" s="237" t="s">
        <v>265</v>
      </c>
      <c r="F337" s="238">
        <v>20</v>
      </c>
    </row>
    <row r="338" spans="1:6" ht="13.95" hidden="1" customHeight="1">
      <c r="A338" s="234" t="s">
        <v>295</v>
      </c>
      <c r="B338" s="235">
        <v>7</v>
      </c>
      <c r="C338" s="235">
        <v>7</v>
      </c>
      <c r="D338" s="236" t="s">
        <v>544</v>
      </c>
      <c r="E338" s="237" t="s">
        <v>265</v>
      </c>
      <c r="F338" s="238">
        <v>20</v>
      </c>
    </row>
    <row r="339" spans="1:6" ht="13.95" hidden="1" customHeight="1">
      <c r="A339" s="234" t="s">
        <v>282</v>
      </c>
      <c r="B339" s="235">
        <v>7</v>
      </c>
      <c r="C339" s="235">
        <v>7</v>
      </c>
      <c r="D339" s="236" t="s">
        <v>544</v>
      </c>
      <c r="E339" s="237" t="s">
        <v>283</v>
      </c>
      <c r="F339" s="238">
        <v>20</v>
      </c>
    </row>
    <row r="340" spans="1:6" ht="41.4" hidden="1">
      <c r="A340" s="234" t="s">
        <v>545</v>
      </c>
      <c r="B340" s="235">
        <v>7</v>
      </c>
      <c r="C340" s="235">
        <v>7</v>
      </c>
      <c r="D340" s="236" t="s">
        <v>546</v>
      </c>
      <c r="E340" s="237" t="s">
        <v>265</v>
      </c>
      <c r="F340" s="238">
        <v>20</v>
      </c>
    </row>
    <row r="341" spans="1:6" ht="13.95" hidden="1" customHeight="1">
      <c r="A341" s="234" t="s">
        <v>295</v>
      </c>
      <c r="B341" s="235">
        <v>7</v>
      </c>
      <c r="C341" s="235">
        <v>7</v>
      </c>
      <c r="D341" s="236" t="s">
        <v>547</v>
      </c>
      <c r="E341" s="237" t="s">
        <v>265</v>
      </c>
      <c r="F341" s="238">
        <v>20</v>
      </c>
    </row>
    <row r="342" spans="1:6" ht="13.95" hidden="1" customHeight="1">
      <c r="A342" s="234" t="s">
        <v>282</v>
      </c>
      <c r="B342" s="235">
        <v>7</v>
      </c>
      <c r="C342" s="235">
        <v>7</v>
      </c>
      <c r="D342" s="236" t="s">
        <v>547</v>
      </c>
      <c r="E342" s="237" t="s">
        <v>283</v>
      </c>
      <c r="F342" s="238">
        <v>20</v>
      </c>
    </row>
    <row r="343" spans="1:6" ht="27.6" hidden="1">
      <c r="A343" s="234" t="s">
        <v>548</v>
      </c>
      <c r="B343" s="235">
        <v>7</v>
      </c>
      <c r="C343" s="235">
        <v>7</v>
      </c>
      <c r="D343" s="236" t="s">
        <v>549</v>
      </c>
      <c r="E343" s="237" t="s">
        <v>265</v>
      </c>
      <c r="F343" s="238">
        <v>24</v>
      </c>
    </row>
    <row r="344" spans="1:6" ht="13.95" hidden="1" customHeight="1">
      <c r="A344" s="234" t="s">
        <v>295</v>
      </c>
      <c r="B344" s="235">
        <v>7</v>
      </c>
      <c r="C344" s="235">
        <v>7</v>
      </c>
      <c r="D344" s="236" t="s">
        <v>550</v>
      </c>
      <c r="E344" s="237" t="s">
        <v>265</v>
      </c>
      <c r="F344" s="238">
        <v>24</v>
      </c>
    </row>
    <row r="345" spans="1:6" ht="13.95" hidden="1" customHeight="1">
      <c r="A345" s="234" t="s">
        <v>282</v>
      </c>
      <c r="B345" s="235">
        <v>7</v>
      </c>
      <c r="C345" s="235">
        <v>7</v>
      </c>
      <c r="D345" s="236" t="s">
        <v>550</v>
      </c>
      <c r="E345" s="237" t="s">
        <v>283</v>
      </c>
      <c r="F345" s="238">
        <v>24</v>
      </c>
    </row>
    <row r="346" spans="1:6" ht="27.6" hidden="1">
      <c r="A346" s="234" t="s">
        <v>551</v>
      </c>
      <c r="B346" s="235">
        <v>7</v>
      </c>
      <c r="C346" s="235">
        <v>7</v>
      </c>
      <c r="D346" s="236" t="s">
        <v>552</v>
      </c>
      <c r="E346" s="237" t="s">
        <v>265</v>
      </c>
      <c r="F346" s="238">
        <v>100</v>
      </c>
    </row>
    <row r="347" spans="1:6" ht="27.6" hidden="1">
      <c r="A347" s="234" t="s">
        <v>553</v>
      </c>
      <c r="B347" s="235">
        <v>7</v>
      </c>
      <c r="C347" s="235">
        <v>7</v>
      </c>
      <c r="D347" s="236" t="s">
        <v>554</v>
      </c>
      <c r="E347" s="237" t="s">
        <v>265</v>
      </c>
      <c r="F347" s="238">
        <v>20</v>
      </c>
    </row>
    <row r="348" spans="1:6" ht="13.95" hidden="1" customHeight="1">
      <c r="A348" s="234" t="s">
        <v>295</v>
      </c>
      <c r="B348" s="235">
        <v>7</v>
      </c>
      <c r="C348" s="235">
        <v>7</v>
      </c>
      <c r="D348" s="236" t="s">
        <v>555</v>
      </c>
      <c r="E348" s="237" t="s">
        <v>265</v>
      </c>
      <c r="F348" s="238">
        <v>20</v>
      </c>
    </row>
    <row r="349" spans="1:6" ht="13.95" hidden="1" customHeight="1">
      <c r="A349" s="234" t="s">
        <v>282</v>
      </c>
      <c r="B349" s="235">
        <v>7</v>
      </c>
      <c r="C349" s="235">
        <v>7</v>
      </c>
      <c r="D349" s="236" t="s">
        <v>555</v>
      </c>
      <c r="E349" s="237" t="s">
        <v>283</v>
      </c>
      <c r="F349" s="238">
        <v>20</v>
      </c>
    </row>
    <row r="350" spans="1:6" ht="41.4" hidden="1">
      <c r="A350" s="234" t="s">
        <v>556</v>
      </c>
      <c r="B350" s="235">
        <v>7</v>
      </c>
      <c r="C350" s="235">
        <v>7</v>
      </c>
      <c r="D350" s="236" t="s">
        <v>557</v>
      </c>
      <c r="E350" s="237" t="s">
        <v>265</v>
      </c>
      <c r="F350" s="238">
        <v>25</v>
      </c>
    </row>
    <row r="351" spans="1:6" ht="13.95" hidden="1" customHeight="1">
      <c r="A351" s="234" t="s">
        <v>295</v>
      </c>
      <c r="B351" s="235">
        <v>7</v>
      </c>
      <c r="C351" s="235">
        <v>7</v>
      </c>
      <c r="D351" s="236" t="s">
        <v>558</v>
      </c>
      <c r="E351" s="237" t="s">
        <v>265</v>
      </c>
      <c r="F351" s="238">
        <v>25</v>
      </c>
    </row>
    <row r="352" spans="1:6" ht="13.95" hidden="1" customHeight="1">
      <c r="A352" s="234" t="s">
        <v>282</v>
      </c>
      <c r="B352" s="235">
        <v>7</v>
      </c>
      <c r="C352" s="235">
        <v>7</v>
      </c>
      <c r="D352" s="236" t="s">
        <v>558</v>
      </c>
      <c r="E352" s="237" t="s">
        <v>283</v>
      </c>
      <c r="F352" s="238">
        <v>25</v>
      </c>
    </row>
    <row r="353" spans="1:6" ht="27.6" hidden="1">
      <c r="A353" s="234" t="s">
        <v>559</v>
      </c>
      <c r="B353" s="235">
        <v>7</v>
      </c>
      <c r="C353" s="235">
        <v>7</v>
      </c>
      <c r="D353" s="236" t="s">
        <v>560</v>
      </c>
      <c r="E353" s="237" t="s">
        <v>265</v>
      </c>
      <c r="F353" s="238">
        <v>30</v>
      </c>
    </row>
    <row r="354" spans="1:6" ht="13.95" hidden="1" customHeight="1">
      <c r="A354" s="234" t="s">
        <v>295</v>
      </c>
      <c r="B354" s="235">
        <v>7</v>
      </c>
      <c r="C354" s="235">
        <v>7</v>
      </c>
      <c r="D354" s="236" t="s">
        <v>561</v>
      </c>
      <c r="E354" s="237" t="s">
        <v>265</v>
      </c>
      <c r="F354" s="238">
        <v>30</v>
      </c>
    </row>
    <row r="355" spans="1:6" ht="13.95" hidden="1" customHeight="1">
      <c r="A355" s="234" t="s">
        <v>282</v>
      </c>
      <c r="B355" s="235">
        <v>7</v>
      </c>
      <c r="C355" s="235">
        <v>7</v>
      </c>
      <c r="D355" s="236" t="s">
        <v>561</v>
      </c>
      <c r="E355" s="237" t="s">
        <v>283</v>
      </c>
      <c r="F355" s="238">
        <v>30</v>
      </c>
    </row>
    <row r="356" spans="1:6" ht="27.6" hidden="1">
      <c r="A356" s="234" t="s">
        <v>562</v>
      </c>
      <c r="B356" s="235">
        <v>7</v>
      </c>
      <c r="C356" s="235">
        <v>7</v>
      </c>
      <c r="D356" s="236" t="s">
        <v>563</v>
      </c>
      <c r="E356" s="237" t="s">
        <v>265</v>
      </c>
      <c r="F356" s="238">
        <v>5</v>
      </c>
    </row>
    <row r="357" spans="1:6" ht="13.95" hidden="1" customHeight="1">
      <c r="A357" s="234" t="s">
        <v>295</v>
      </c>
      <c r="B357" s="235">
        <v>7</v>
      </c>
      <c r="C357" s="235">
        <v>7</v>
      </c>
      <c r="D357" s="236" t="s">
        <v>564</v>
      </c>
      <c r="E357" s="237" t="s">
        <v>265</v>
      </c>
      <c r="F357" s="238">
        <v>5</v>
      </c>
    </row>
    <row r="358" spans="1:6" ht="13.95" hidden="1" customHeight="1">
      <c r="A358" s="234" t="s">
        <v>282</v>
      </c>
      <c r="B358" s="235">
        <v>7</v>
      </c>
      <c r="C358" s="235">
        <v>7</v>
      </c>
      <c r="D358" s="236" t="s">
        <v>564</v>
      </c>
      <c r="E358" s="237" t="s">
        <v>283</v>
      </c>
      <c r="F358" s="238">
        <v>5</v>
      </c>
    </row>
    <row r="359" spans="1:6" hidden="1">
      <c r="A359" s="234" t="s">
        <v>565</v>
      </c>
      <c r="B359" s="235">
        <v>7</v>
      </c>
      <c r="C359" s="235">
        <v>7</v>
      </c>
      <c r="D359" s="236" t="s">
        <v>566</v>
      </c>
      <c r="E359" s="237" t="s">
        <v>265</v>
      </c>
      <c r="F359" s="238">
        <v>5</v>
      </c>
    </row>
    <row r="360" spans="1:6" ht="13.95" hidden="1" customHeight="1">
      <c r="A360" s="234" t="s">
        <v>295</v>
      </c>
      <c r="B360" s="235">
        <v>7</v>
      </c>
      <c r="C360" s="235">
        <v>7</v>
      </c>
      <c r="D360" s="236" t="s">
        <v>567</v>
      </c>
      <c r="E360" s="237" t="s">
        <v>265</v>
      </c>
      <c r="F360" s="238">
        <v>5</v>
      </c>
    </row>
    <row r="361" spans="1:6" ht="13.95" hidden="1" customHeight="1">
      <c r="A361" s="234" t="s">
        <v>282</v>
      </c>
      <c r="B361" s="235">
        <v>7</v>
      </c>
      <c r="C361" s="235">
        <v>7</v>
      </c>
      <c r="D361" s="236" t="s">
        <v>567</v>
      </c>
      <c r="E361" s="237" t="s">
        <v>283</v>
      </c>
      <c r="F361" s="238">
        <v>5</v>
      </c>
    </row>
    <row r="362" spans="1:6" hidden="1">
      <c r="A362" s="234" t="s">
        <v>568</v>
      </c>
      <c r="B362" s="235">
        <v>7</v>
      </c>
      <c r="C362" s="235">
        <v>7</v>
      </c>
      <c r="D362" s="236" t="s">
        <v>569</v>
      </c>
      <c r="E362" s="237" t="s">
        <v>265</v>
      </c>
      <c r="F362" s="238">
        <v>10</v>
      </c>
    </row>
    <row r="363" spans="1:6" ht="13.95" hidden="1" customHeight="1">
      <c r="A363" s="234" t="s">
        <v>295</v>
      </c>
      <c r="B363" s="235">
        <v>7</v>
      </c>
      <c r="C363" s="235">
        <v>7</v>
      </c>
      <c r="D363" s="236" t="s">
        <v>570</v>
      </c>
      <c r="E363" s="237" t="s">
        <v>265</v>
      </c>
      <c r="F363" s="238">
        <v>10</v>
      </c>
    </row>
    <row r="364" spans="1:6" ht="13.95" hidden="1" customHeight="1">
      <c r="A364" s="234" t="s">
        <v>282</v>
      </c>
      <c r="B364" s="235">
        <v>7</v>
      </c>
      <c r="C364" s="235">
        <v>7</v>
      </c>
      <c r="D364" s="236" t="s">
        <v>570</v>
      </c>
      <c r="E364" s="237" t="s">
        <v>283</v>
      </c>
      <c r="F364" s="238">
        <v>10</v>
      </c>
    </row>
    <row r="365" spans="1:6" ht="27.6" hidden="1">
      <c r="A365" s="234" t="s">
        <v>571</v>
      </c>
      <c r="B365" s="235">
        <v>7</v>
      </c>
      <c r="C365" s="235">
        <v>7</v>
      </c>
      <c r="D365" s="236" t="s">
        <v>572</v>
      </c>
      <c r="E365" s="237" t="s">
        <v>265</v>
      </c>
      <c r="F365" s="238">
        <v>5</v>
      </c>
    </row>
    <row r="366" spans="1:6" hidden="1">
      <c r="A366" s="234" t="s">
        <v>295</v>
      </c>
      <c r="B366" s="235">
        <v>7</v>
      </c>
      <c r="C366" s="235">
        <v>7</v>
      </c>
      <c r="D366" s="236" t="s">
        <v>573</v>
      </c>
      <c r="E366" s="237" t="s">
        <v>265</v>
      </c>
      <c r="F366" s="238">
        <v>5</v>
      </c>
    </row>
    <row r="367" spans="1:6" ht="13.95" hidden="1" customHeight="1">
      <c r="A367" s="234" t="s">
        <v>282</v>
      </c>
      <c r="B367" s="235">
        <v>7</v>
      </c>
      <c r="C367" s="235">
        <v>7</v>
      </c>
      <c r="D367" s="236" t="s">
        <v>573</v>
      </c>
      <c r="E367" s="237" t="s">
        <v>283</v>
      </c>
      <c r="F367" s="238">
        <v>5</v>
      </c>
    </row>
    <row r="368" spans="1:6">
      <c r="A368" s="234" t="s">
        <v>574</v>
      </c>
      <c r="B368" s="235">
        <v>7</v>
      </c>
      <c r="C368" s="235">
        <v>9</v>
      </c>
      <c r="D368" s="236" t="s">
        <v>265</v>
      </c>
      <c r="E368" s="237" t="s">
        <v>265</v>
      </c>
      <c r="F368" s="238">
        <v>6978.6</v>
      </c>
    </row>
    <row r="369" spans="1:6" hidden="1">
      <c r="A369" s="234" t="s">
        <v>267</v>
      </c>
      <c r="B369" s="235">
        <v>7</v>
      </c>
      <c r="C369" s="235">
        <v>9</v>
      </c>
      <c r="D369" s="236" t="s">
        <v>268</v>
      </c>
      <c r="E369" s="237" t="s">
        <v>265</v>
      </c>
      <c r="F369" s="238">
        <v>2211.6999999999998</v>
      </c>
    </row>
    <row r="370" spans="1:6" hidden="1">
      <c r="A370" s="234" t="s">
        <v>278</v>
      </c>
      <c r="B370" s="235">
        <v>7</v>
      </c>
      <c r="C370" s="235">
        <v>9</v>
      </c>
      <c r="D370" s="236" t="s">
        <v>279</v>
      </c>
      <c r="E370" s="237" t="s">
        <v>265</v>
      </c>
      <c r="F370" s="238">
        <v>2211.6999999999998</v>
      </c>
    </row>
    <row r="371" spans="1:6" ht="13.95" hidden="1" customHeight="1">
      <c r="A371" s="234" t="s">
        <v>271</v>
      </c>
      <c r="B371" s="235">
        <v>7</v>
      </c>
      <c r="C371" s="235">
        <v>9</v>
      </c>
      <c r="D371" s="236" t="s">
        <v>280</v>
      </c>
      <c r="E371" s="237" t="s">
        <v>265</v>
      </c>
      <c r="F371" s="238">
        <v>468.9</v>
      </c>
    </row>
    <row r="372" spans="1:6" ht="41.4" hidden="1" customHeight="1">
      <c r="A372" s="234" t="s">
        <v>273</v>
      </c>
      <c r="B372" s="235">
        <v>7</v>
      </c>
      <c r="C372" s="235">
        <v>9</v>
      </c>
      <c r="D372" s="236" t="s">
        <v>280</v>
      </c>
      <c r="E372" s="237" t="s">
        <v>274</v>
      </c>
      <c r="F372" s="238">
        <v>468.9</v>
      </c>
    </row>
    <row r="373" spans="1:6" hidden="1">
      <c r="A373" s="234" t="s">
        <v>275</v>
      </c>
      <c r="B373" s="235">
        <v>7</v>
      </c>
      <c r="C373" s="235">
        <v>9</v>
      </c>
      <c r="D373" s="236" t="s">
        <v>281</v>
      </c>
      <c r="E373" s="237" t="s">
        <v>265</v>
      </c>
      <c r="F373" s="238">
        <v>1742.8</v>
      </c>
    </row>
    <row r="374" spans="1:6" ht="41.4" hidden="1" customHeight="1">
      <c r="A374" s="234" t="s">
        <v>273</v>
      </c>
      <c r="B374" s="235">
        <v>7</v>
      </c>
      <c r="C374" s="235">
        <v>9</v>
      </c>
      <c r="D374" s="236" t="s">
        <v>281</v>
      </c>
      <c r="E374" s="237" t="s">
        <v>274</v>
      </c>
      <c r="F374" s="238">
        <v>1341.1</v>
      </c>
    </row>
    <row r="375" spans="1:6" ht="13.95" hidden="1" customHeight="1">
      <c r="A375" s="234" t="s">
        <v>282</v>
      </c>
      <c r="B375" s="235">
        <v>7</v>
      </c>
      <c r="C375" s="235">
        <v>9</v>
      </c>
      <c r="D375" s="236" t="s">
        <v>281</v>
      </c>
      <c r="E375" s="237" t="s">
        <v>283</v>
      </c>
      <c r="F375" s="238">
        <v>378</v>
      </c>
    </row>
    <row r="376" spans="1:6" hidden="1">
      <c r="A376" s="234" t="s">
        <v>284</v>
      </c>
      <c r="B376" s="235">
        <v>7</v>
      </c>
      <c r="C376" s="235">
        <v>9</v>
      </c>
      <c r="D376" s="236" t="s">
        <v>281</v>
      </c>
      <c r="E376" s="237" t="s">
        <v>285</v>
      </c>
      <c r="F376" s="238">
        <v>23.7</v>
      </c>
    </row>
    <row r="377" spans="1:6" hidden="1">
      <c r="A377" s="234" t="s">
        <v>575</v>
      </c>
      <c r="B377" s="235">
        <v>7</v>
      </c>
      <c r="C377" s="235">
        <v>9</v>
      </c>
      <c r="D377" s="236" t="s">
        <v>576</v>
      </c>
      <c r="E377" s="237" t="s">
        <v>265</v>
      </c>
      <c r="F377" s="238">
        <v>4360.5</v>
      </c>
    </row>
    <row r="378" spans="1:6" hidden="1">
      <c r="A378" s="234" t="s">
        <v>577</v>
      </c>
      <c r="B378" s="235">
        <v>7</v>
      </c>
      <c r="C378" s="235">
        <v>9</v>
      </c>
      <c r="D378" s="236" t="s">
        <v>578</v>
      </c>
      <c r="E378" s="237" t="s">
        <v>265</v>
      </c>
      <c r="F378" s="238">
        <v>4360.5</v>
      </c>
    </row>
    <row r="379" spans="1:6" hidden="1">
      <c r="A379" s="234" t="s">
        <v>352</v>
      </c>
      <c r="B379" s="235">
        <v>7</v>
      </c>
      <c r="C379" s="235">
        <v>9</v>
      </c>
      <c r="D379" s="236" t="s">
        <v>579</v>
      </c>
      <c r="E379" s="237" t="s">
        <v>265</v>
      </c>
      <c r="F379" s="238">
        <v>4360.5</v>
      </c>
    </row>
    <row r="380" spans="1:6" ht="41.4" hidden="1" customHeight="1">
      <c r="A380" s="234" t="s">
        <v>273</v>
      </c>
      <c r="B380" s="235">
        <v>7</v>
      </c>
      <c r="C380" s="235">
        <v>9</v>
      </c>
      <c r="D380" s="236" t="s">
        <v>579</v>
      </c>
      <c r="E380" s="237" t="s">
        <v>274</v>
      </c>
      <c r="F380" s="238">
        <v>4215.2</v>
      </c>
    </row>
    <row r="381" spans="1:6" ht="13.95" hidden="1" customHeight="1">
      <c r="A381" s="234" t="s">
        <v>282</v>
      </c>
      <c r="B381" s="235">
        <v>7</v>
      </c>
      <c r="C381" s="235">
        <v>9</v>
      </c>
      <c r="D381" s="236" t="s">
        <v>579</v>
      </c>
      <c r="E381" s="237" t="s">
        <v>283</v>
      </c>
      <c r="F381" s="238">
        <v>145</v>
      </c>
    </row>
    <row r="382" spans="1:6" hidden="1">
      <c r="A382" s="234" t="s">
        <v>284</v>
      </c>
      <c r="B382" s="235">
        <v>7</v>
      </c>
      <c r="C382" s="235">
        <v>9</v>
      </c>
      <c r="D382" s="236" t="s">
        <v>579</v>
      </c>
      <c r="E382" s="237" t="s">
        <v>285</v>
      </c>
      <c r="F382" s="238">
        <v>0.3</v>
      </c>
    </row>
    <row r="383" spans="1:6" ht="41.4" hidden="1">
      <c r="A383" s="234" t="s">
        <v>468</v>
      </c>
      <c r="B383" s="235">
        <v>7</v>
      </c>
      <c r="C383" s="235">
        <v>9</v>
      </c>
      <c r="D383" s="236" t="s">
        <v>469</v>
      </c>
      <c r="E383" s="237" t="s">
        <v>265</v>
      </c>
      <c r="F383" s="238">
        <v>354</v>
      </c>
    </row>
    <row r="384" spans="1:6" hidden="1">
      <c r="A384" s="234" t="s">
        <v>438</v>
      </c>
      <c r="B384" s="235">
        <v>7</v>
      </c>
      <c r="C384" s="235">
        <v>9</v>
      </c>
      <c r="D384" s="236" t="s">
        <v>538</v>
      </c>
      <c r="E384" s="237" t="s">
        <v>265</v>
      </c>
      <c r="F384" s="238">
        <v>354</v>
      </c>
    </row>
    <row r="385" spans="1:6" ht="13.95" hidden="1" customHeight="1">
      <c r="A385" s="234" t="s">
        <v>295</v>
      </c>
      <c r="B385" s="235">
        <v>7</v>
      </c>
      <c r="C385" s="235">
        <v>9</v>
      </c>
      <c r="D385" s="236" t="s">
        <v>539</v>
      </c>
      <c r="E385" s="237" t="s">
        <v>265</v>
      </c>
      <c r="F385" s="238">
        <v>354</v>
      </c>
    </row>
    <row r="386" spans="1:6" ht="13.95" hidden="1" customHeight="1">
      <c r="A386" s="234" t="s">
        <v>282</v>
      </c>
      <c r="B386" s="235">
        <v>7</v>
      </c>
      <c r="C386" s="235">
        <v>9</v>
      </c>
      <c r="D386" s="236" t="s">
        <v>539</v>
      </c>
      <c r="E386" s="237" t="s">
        <v>283</v>
      </c>
      <c r="F386" s="238">
        <v>354</v>
      </c>
    </row>
    <row r="387" spans="1:6" ht="27.6" hidden="1">
      <c r="A387" s="234" t="s">
        <v>580</v>
      </c>
      <c r="B387" s="235">
        <v>7</v>
      </c>
      <c r="C387" s="235">
        <v>9</v>
      </c>
      <c r="D387" s="236" t="s">
        <v>581</v>
      </c>
      <c r="E387" s="237" t="s">
        <v>265</v>
      </c>
      <c r="F387" s="238">
        <v>37.4</v>
      </c>
    </row>
    <row r="388" spans="1:6" hidden="1">
      <c r="A388" s="234" t="s">
        <v>582</v>
      </c>
      <c r="B388" s="235">
        <v>7</v>
      </c>
      <c r="C388" s="235">
        <v>9</v>
      </c>
      <c r="D388" s="236" t="s">
        <v>583</v>
      </c>
      <c r="E388" s="237" t="s">
        <v>265</v>
      </c>
      <c r="F388" s="238">
        <v>26</v>
      </c>
    </row>
    <row r="389" spans="1:6" ht="13.95" hidden="1" customHeight="1">
      <c r="A389" s="234" t="s">
        <v>295</v>
      </c>
      <c r="B389" s="235">
        <v>7</v>
      </c>
      <c r="C389" s="235">
        <v>9</v>
      </c>
      <c r="D389" s="236" t="s">
        <v>584</v>
      </c>
      <c r="E389" s="237" t="s">
        <v>265</v>
      </c>
      <c r="F389" s="238">
        <v>26</v>
      </c>
    </row>
    <row r="390" spans="1:6" ht="13.95" hidden="1" customHeight="1">
      <c r="A390" s="234" t="s">
        <v>282</v>
      </c>
      <c r="B390" s="235">
        <v>7</v>
      </c>
      <c r="C390" s="235">
        <v>9</v>
      </c>
      <c r="D390" s="236" t="s">
        <v>584</v>
      </c>
      <c r="E390" s="237" t="s">
        <v>283</v>
      </c>
      <c r="F390" s="238">
        <v>26</v>
      </c>
    </row>
    <row r="391" spans="1:6" hidden="1">
      <c r="A391" s="234" t="s">
        <v>585</v>
      </c>
      <c r="B391" s="235">
        <v>7</v>
      </c>
      <c r="C391" s="235">
        <v>9</v>
      </c>
      <c r="D391" s="236" t="s">
        <v>586</v>
      </c>
      <c r="E391" s="237" t="s">
        <v>265</v>
      </c>
      <c r="F391" s="238">
        <v>11.4</v>
      </c>
    </row>
    <row r="392" spans="1:6" ht="13.95" hidden="1" customHeight="1">
      <c r="A392" s="234" t="s">
        <v>295</v>
      </c>
      <c r="B392" s="235">
        <v>7</v>
      </c>
      <c r="C392" s="235">
        <v>9</v>
      </c>
      <c r="D392" s="236" t="s">
        <v>587</v>
      </c>
      <c r="E392" s="237" t="s">
        <v>265</v>
      </c>
      <c r="F392" s="238">
        <v>11.4</v>
      </c>
    </row>
    <row r="393" spans="1:6" ht="13.95" hidden="1" customHeight="1">
      <c r="A393" s="234" t="s">
        <v>282</v>
      </c>
      <c r="B393" s="235">
        <v>7</v>
      </c>
      <c r="C393" s="235">
        <v>9</v>
      </c>
      <c r="D393" s="236" t="s">
        <v>587</v>
      </c>
      <c r="E393" s="237" t="s">
        <v>283</v>
      </c>
      <c r="F393" s="238">
        <v>11.4</v>
      </c>
    </row>
    <row r="394" spans="1:6" ht="27.6" hidden="1">
      <c r="A394" s="234" t="s">
        <v>449</v>
      </c>
      <c r="B394" s="235">
        <v>7</v>
      </c>
      <c r="C394" s="235">
        <v>9</v>
      </c>
      <c r="D394" s="236" t="s">
        <v>450</v>
      </c>
      <c r="E394" s="237" t="s">
        <v>265</v>
      </c>
      <c r="F394" s="238">
        <v>15</v>
      </c>
    </row>
    <row r="395" spans="1:6" hidden="1">
      <c r="A395" s="234" t="s">
        <v>451</v>
      </c>
      <c r="B395" s="235">
        <v>7</v>
      </c>
      <c r="C395" s="235">
        <v>9</v>
      </c>
      <c r="D395" s="236" t="s">
        <v>452</v>
      </c>
      <c r="E395" s="237" t="s">
        <v>265</v>
      </c>
      <c r="F395" s="238">
        <v>15</v>
      </c>
    </row>
    <row r="396" spans="1:6" ht="27.6" hidden="1">
      <c r="A396" s="234" t="s">
        <v>588</v>
      </c>
      <c r="B396" s="235">
        <v>7</v>
      </c>
      <c r="C396" s="235">
        <v>9</v>
      </c>
      <c r="D396" s="236" t="s">
        <v>589</v>
      </c>
      <c r="E396" s="237" t="s">
        <v>265</v>
      </c>
      <c r="F396" s="238">
        <v>15</v>
      </c>
    </row>
    <row r="397" spans="1:6" ht="13.95" hidden="1" customHeight="1">
      <c r="A397" s="234" t="s">
        <v>282</v>
      </c>
      <c r="B397" s="235">
        <v>7</v>
      </c>
      <c r="C397" s="235">
        <v>9</v>
      </c>
      <c r="D397" s="236" t="s">
        <v>589</v>
      </c>
      <c r="E397" s="237" t="s">
        <v>283</v>
      </c>
      <c r="F397" s="238">
        <v>15</v>
      </c>
    </row>
    <row r="398" spans="1:6" s="233" customFormat="1">
      <c r="A398" s="228" t="s">
        <v>590</v>
      </c>
      <c r="B398" s="229">
        <v>8</v>
      </c>
      <c r="C398" s="229">
        <v>0</v>
      </c>
      <c r="D398" s="230" t="s">
        <v>265</v>
      </c>
      <c r="E398" s="231" t="s">
        <v>265</v>
      </c>
      <c r="F398" s="232">
        <v>16350</v>
      </c>
    </row>
    <row r="399" spans="1:6">
      <c r="A399" s="234" t="s">
        <v>591</v>
      </c>
      <c r="B399" s="235">
        <v>8</v>
      </c>
      <c r="C399" s="235">
        <v>1</v>
      </c>
      <c r="D399" s="236" t="s">
        <v>265</v>
      </c>
      <c r="E399" s="237" t="s">
        <v>265</v>
      </c>
      <c r="F399" s="238">
        <v>15300.1</v>
      </c>
    </row>
    <row r="400" spans="1:6" hidden="1">
      <c r="A400" s="234" t="s">
        <v>592</v>
      </c>
      <c r="B400" s="235">
        <v>8</v>
      </c>
      <c r="C400" s="235">
        <v>1</v>
      </c>
      <c r="D400" s="236" t="s">
        <v>593</v>
      </c>
      <c r="E400" s="237" t="s">
        <v>265</v>
      </c>
      <c r="F400" s="238">
        <v>4907.2</v>
      </c>
    </row>
    <row r="401" spans="1:6" hidden="1">
      <c r="A401" s="234" t="s">
        <v>352</v>
      </c>
      <c r="B401" s="235">
        <v>8</v>
      </c>
      <c r="C401" s="235">
        <v>1</v>
      </c>
      <c r="D401" s="236" t="s">
        <v>594</v>
      </c>
      <c r="E401" s="237" t="s">
        <v>265</v>
      </c>
      <c r="F401" s="238">
        <v>4907.2</v>
      </c>
    </row>
    <row r="402" spans="1:6" ht="41.4" hidden="1" customHeight="1">
      <c r="A402" s="234" t="s">
        <v>273</v>
      </c>
      <c r="B402" s="235">
        <v>8</v>
      </c>
      <c r="C402" s="235">
        <v>1</v>
      </c>
      <c r="D402" s="236" t="s">
        <v>594</v>
      </c>
      <c r="E402" s="237" t="s">
        <v>274</v>
      </c>
      <c r="F402" s="238">
        <v>4459.8999999999996</v>
      </c>
    </row>
    <row r="403" spans="1:6" ht="13.95" hidden="1" customHeight="1">
      <c r="A403" s="234" t="s">
        <v>282</v>
      </c>
      <c r="B403" s="235">
        <v>8</v>
      </c>
      <c r="C403" s="235">
        <v>1</v>
      </c>
      <c r="D403" s="236" t="s">
        <v>594</v>
      </c>
      <c r="E403" s="237" t="s">
        <v>283</v>
      </c>
      <c r="F403" s="238">
        <v>447</v>
      </c>
    </row>
    <row r="404" spans="1:6" hidden="1">
      <c r="A404" s="234" t="s">
        <v>284</v>
      </c>
      <c r="B404" s="235">
        <v>8</v>
      </c>
      <c r="C404" s="235">
        <v>1</v>
      </c>
      <c r="D404" s="236" t="s">
        <v>594</v>
      </c>
      <c r="E404" s="237" t="s">
        <v>285</v>
      </c>
      <c r="F404" s="238">
        <v>0.3</v>
      </c>
    </row>
    <row r="405" spans="1:6" hidden="1">
      <c r="A405" s="234" t="s">
        <v>595</v>
      </c>
      <c r="B405" s="235">
        <v>8</v>
      </c>
      <c r="C405" s="235">
        <v>1</v>
      </c>
      <c r="D405" s="236" t="s">
        <v>596</v>
      </c>
      <c r="E405" s="237" t="s">
        <v>265</v>
      </c>
      <c r="F405" s="238">
        <v>1090.9000000000001</v>
      </c>
    </row>
    <row r="406" spans="1:6" hidden="1">
      <c r="A406" s="234" t="s">
        <v>352</v>
      </c>
      <c r="B406" s="235">
        <v>8</v>
      </c>
      <c r="C406" s="235">
        <v>1</v>
      </c>
      <c r="D406" s="236" t="s">
        <v>597</v>
      </c>
      <c r="E406" s="237" t="s">
        <v>265</v>
      </c>
      <c r="F406" s="238">
        <v>1090.9000000000001</v>
      </c>
    </row>
    <row r="407" spans="1:6" ht="41.4" hidden="1" customHeight="1">
      <c r="A407" s="234" t="s">
        <v>273</v>
      </c>
      <c r="B407" s="235">
        <v>8</v>
      </c>
      <c r="C407" s="235">
        <v>1</v>
      </c>
      <c r="D407" s="236" t="s">
        <v>597</v>
      </c>
      <c r="E407" s="237" t="s">
        <v>274</v>
      </c>
      <c r="F407" s="238">
        <v>906</v>
      </c>
    </row>
    <row r="408" spans="1:6" ht="13.95" hidden="1" customHeight="1">
      <c r="A408" s="234" t="s">
        <v>282</v>
      </c>
      <c r="B408" s="235">
        <v>8</v>
      </c>
      <c r="C408" s="235">
        <v>1</v>
      </c>
      <c r="D408" s="236" t="s">
        <v>597</v>
      </c>
      <c r="E408" s="237" t="s">
        <v>283</v>
      </c>
      <c r="F408" s="238">
        <v>184.8</v>
      </c>
    </row>
    <row r="409" spans="1:6" hidden="1">
      <c r="A409" s="234" t="s">
        <v>284</v>
      </c>
      <c r="B409" s="235">
        <v>8</v>
      </c>
      <c r="C409" s="235">
        <v>1</v>
      </c>
      <c r="D409" s="236" t="s">
        <v>597</v>
      </c>
      <c r="E409" s="237" t="s">
        <v>285</v>
      </c>
      <c r="F409" s="238">
        <v>0.1</v>
      </c>
    </row>
    <row r="410" spans="1:6" hidden="1">
      <c r="A410" s="234" t="s">
        <v>598</v>
      </c>
      <c r="B410" s="235">
        <v>8</v>
      </c>
      <c r="C410" s="235">
        <v>1</v>
      </c>
      <c r="D410" s="236" t="s">
        <v>599</v>
      </c>
      <c r="E410" s="237" t="s">
        <v>265</v>
      </c>
      <c r="F410" s="238">
        <v>8536</v>
      </c>
    </row>
    <row r="411" spans="1:6" hidden="1">
      <c r="A411" s="234" t="s">
        <v>352</v>
      </c>
      <c r="B411" s="235">
        <v>8</v>
      </c>
      <c r="C411" s="235">
        <v>1</v>
      </c>
      <c r="D411" s="236" t="s">
        <v>600</v>
      </c>
      <c r="E411" s="237" t="s">
        <v>265</v>
      </c>
      <c r="F411" s="238">
        <v>6352.4</v>
      </c>
    </row>
    <row r="412" spans="1:6" ht="41.4" hidden="1" customHeight="1">
      <c r="A412" s="234" t="s">
        <v>273</v>
      </c>
      <c r="B412" s="235">
        <v>8</v>
      </c>
      <c r="C412" s="235">
        <v>1</v>
      </c>
      <c r="D412" s="236" t="s">
        <v>600</v>
      </c>
      <c r="E412" s="237" t="s">
        <v>274</v>
      </c>
      <c r="F412" s="238">
        <v>5258.2</v>
      </c>
    </row>
    <row r="413" spans="1:6" ht="13.95" hidden="1" customHeight="1">
      <c r="A413" s="234" t="s">
        <v>282</v>
      </c>
      <c r="B413" s="235">
        <v>8</v>
      </c>
      <c r="C413" s="235">
        <v>1</v>
      </c>
      <c r="D413" s="236" t="s">
        <v>600</v>
      </c>
      <c r="E413" s="237" t="s">
        <v>283</v>
      </c>
      <c r="F413" s="238">
        <v>1091.7</v>
      </c>
    </row>
    <row r="414" spans="1:6" hidden="1">
      <c r="A414" s="234" t="s">
        <v>284</v>
      </c>
      <c r="B414" s="235">
        <v>8</v>
      </c>
      <c r="C414" s="235">
        <v>1</v>
      </c>
      <c r="D414" s="236" t="s">
        <v>600</v>
      </c>
      <c r="E414" s="237" t="s">
        <v>285</v>
      </c>
      <c r="F414" s="238">
        <v>2.5</v>
      </c>
    </row>
    <row r="415" spans="1:6" ht="27.6" hidden="1">
      <c r="A415" s="234" t="s">
        <v>601</v>
      </c>
      <c r="B415" s="235">
        <v>8</v>
      </c>
      <c r="C415" s="235">
        <v>1</v>
      </c>
      <c r="D415" s="236" t="s">
        <v>602</v>
      </c>
      <c r="E415" s="237" t="s">
        <v>265</v>
      </c>
      <c r="F415" s="238">
        <v>58.2</v>
      </c>
    </row>
    <row r="416" spans="1:6" ht="13.95" hidden="1" customHeight="1">
      <c r="A416" s="234" t="s">
        <v>282</v>
      </c>
      <c r="B416" s="235">
        <v>8</v>
      </c>
      <c r="C416" s="235">
        <v>1</v>
      </c>
      <c r="D416" s="236" t="s">
        <v>602</v>
      </c>
      <c r="E416" s="237" t="s">
        <v>283</v>
      </c>
      <c r="F416" s="238">
        <v>58.2</v>
      </c>
    </row>
    <row r="417" spans="1:6" ht="27.6" hidden="1" customHeight="1">
      <c r="A417" s="234" t="s">
        <v>191</v>
      </c>
      <c r="B417" s="235">
        <v>8</v>
      </c>
      <c r="C417" s="235">
        <v>1</v>
      </c>
      <c r="D417" s="236" t="s">
        <v>603</v>
      </c>
      <c r="E417" s="237" t="s">
        <v>265</v>
      </c>
      <c r="F417" s="238">
        <v>2067.1999999999998</v>
      </c>
    </row>
    <row r="418" spans="1:6" ht="41.4" hidden="1" customHeight="1">
      <c r="A418" s="234" t="s">
        <v>273</v>
      </c>
      <c r="B418" s="235">
        <v>8</v>
      </c>
      <c r="C418" s="235">
        <v>1</v>
      </c>
      <c r="D418" s="236" t="s">
        <v>603</v>
      </c>
      <c r="E418" s="237" t="s">
        <v>274</v>
      </c>
      <c r="F418" s="238">
        <v>2067.1999999999998</v>
      </c>
    </row>
    <row r="419" spans="1:6" hidden="1">
      <c r="A419" s="234" t="s">
        <v>604</v>
      </c>
      <c r="B419" s="235">
        <v>8</v>
      </c>
      <c r="C419" s="235">
        <v>1</v>
      </c>
      <c r="D419" s="236" t="s">
        <v>605</v>
      </c>
      <c r="E419" s="237" t="s">
        <v>265</v>
      </c>
      <c r="F419" s="238">
        <v>58.2</v>
      </c>
    </row>
    <row r="420" spans="1:6" ht="13.95" hidden="1" customHeight="1">
      <c r="A420" s="234" t="s">
        <v>282</v>
      </c>
      <c r="B420" s="235">
        <v>8</v>
      </c>
      <c r="C420" s="235">
        <v>1</v>
      </c>
      <c r="D420" s="236" t="s">
        <v>605</v>
      </c>
      <c r="E420" s="237" t="s">
        <v>283</v>
      </c>
      <c r="F420" s="238">
        <v>58.2</v>
      </c>
    </row>
    <row r="421" spans="1:6" ht="27.6" hidden="1">
      <c r="A421" s="234" t="s">
        <v>291</v>
      </c>
      <c r="B421" s="235">
        <v>8</v>
      </c>
      <c r="C421" s="235">
        <v>1</v>
      </c>
      <c r="D421" s="236" t="s">
        <v>292</v>
      </c>
      <c r="E421" s="237" t="s">
        <v>265</v>
      </c>
      <c r="F421" s="238">
        <v>240</v>
      </c>
    </row>
    <row r="422" spans="1:6" ht="27.6" hidden="1">
      <c r="A422" s="234" t="s">
        <v>484</v>
      </c>
      <c r="B422" s="235">
        <v>8</v>
      </c>
      <c r="C422" s="235">
        <v>1</v>
      </c>
      <c r="D422" s="236" t="s">
        <v>485</v>
      </c>
      <c r="E422" s="237" t="s">
        <v>265</v>
      </c>
      <c r="F422" s="238">
        <v>156</v>
      </c>
    </row>
    <row r="423" spans="1:6" ht="13.95" hidden="1" customHeight="1">
      <c r="A423" s="234" t="s">
        <v>295</v>
      </c>
      <c r="B423" s="235">
        <v>8</v>
      </c>
      <c r="C423" s="235">
        <v>1</v>
      </c>
      <c r="D423" s="236" t="s">
        <v>486</v>
      </c>
      <c r="E423" s="237" t="s">
        <v>265</v>
      </c>
      <c r="F423" s="238">
        <v>156</v>
      </c>
    </row>
    <row r="424" spans="1:6" ht="13.95" hidden="1" customHeight="1">
      <c r="A424" s="234" t="s">
        <v>282</v>
      </c>
      <c r="B424" s="235">
        <v>8</v>
      </c>
      <c r="C424" s="235">
        <v>1</v>
      </c>
      <c r="D424" s="236" t="s">
        <v>486</v>
      </c>
      <c r="E424" s="237" t="s">
        <v>283</v>
      </c>
      <c r="F424" s="238">
        <v>156</v>
      </c>
    </row>
    <row r="425" spans="1:6" ht="27.6" hidden="1">
      <c r="A425" s="234" t="s">
        <v>487</v>
      </c>
      <c r="B425" s="235">
        <v>8</v>
      </c>
      <c r="C425" s="235">
        <v>1</v>
      </c>
      <c r="D425" s="236" t="s">
        <v>488</v>
      </c>
      <c r="E425" s="237" t="s">
        <v>265</v>
      </c>
      <c r="F425" s="238">
        <v>84</v>
      </c>
    </row>
    <row r="426" spans="1:6" ht="13.95" hidden="1" customHeight="1">
      <c r="A426" s="234" t="s">
        <v>295</v>
      </c>
      <c r="B426" s="235">
        <v>8</v>
      </c>
      <c r="C426" s="235">
        <v>1</v>
      </c>
      <c r="D426" s="236" t="s">
        <v>489</v>
      </c>
      <c r="E426" s="237" t="s">
        <v>265</v>
      </c>
      <c r="F426" s="238">
        <v>84</v>
      </c>
    </row>
    <row r="427" spans="1:6" ht="13.95" hidden="1" customHeight="1">
      <c r="A427" s="234" t="s">
        <v>282</v>
      </c>
      <c r="B427" s="235">
        <v>8</v>
      </c>
      <c r="C427" s="235">
        <v>1</v>
      </c>
      <c r="D427" s="236" t="s">
        <v>489</v>
      </c>
      <c r="E427" s="237" t="s">
        <v>283</v>
      </c>
      <c r="F427" s="238">
        <v>84</v>
      </c>
    </row>
    <row r="428" spans="1:6" ht="27.6" hidden="1">
      <c r="A428" s="234" t="s">
        <v>493</v>
      </c>
      <c r="B428" s="235">
        <v>8</v>
      </c>
      <c r="C428" s="235">
        <v>1</v>
      </c>
      <c r="D428" s="236" t="s">
        <v>494</v>
      </c>
      <c r="E428" s="237" t="s">
        <v>265</v>
      </c>
      <c r="F428" s="238">
        <v>526</v>
      </c>
    </row>
    <row r="429" spans="1:6" ht="27.6" hidden="1">
      <c r="A429" s="234" t="s">
        <v>606</v>
      </c>
      <c r="B429" s="235">
        <v>8</v>
      </c>
      <c r="C429" s="235">
        <v>1</v>
      </c>
      <c r="D429" s="236" t="s">
        <v>607</v>
      </c>
      <c r="E429" s="237" t="s">
        <v>265</v>
      </c>
      <c r="F429" s="238">
        <v>300</v>
      </c>
    </row>
    <row r="430" spans="1:6" ht="13.95" hidden="1" customHeight="1">
      <c r="A430" s="234" t="s">
        <v>295</v>
      </c>
      <c r="B430" s="235">
        <v>8</v>
      </c>
      <c r="C430" s="235">
        <v>1</v>
      </c>
      <c r="D430" s="236" t="s">
        <v>608</v>
      </c>
      <c r="E430" s="237" t="s">
        <v>265</v>
      </c>
      <c r="F430" s="238">
        <v>300</v>
      </c>
    </row>
    <row r="431" spans="1:6" ht="13.95" hidden="1" customHeight="1">
      <c r="A431" s="234" t="s">
        <v>282</v>
      </c>
      <c r="B431" s="235">
        <v>8</v>
      </c>
      <c r="C431" s="235">
        <v>1</v>
      </c>
      <c r="D431" s="236" t="s">
        <v>608</v>
      </c>
      <c r="E431" s="237" t="s">
        <v>283</v>
      </c>
      <c r="F431" s="238">
        <v>300</v>
      </c>
    </row>
    <row r="432" spans="1:6" hidden="1">
      <c r="A432" s="234" t="s">
        <v>609</v>
      </c>
      <c r="B432" s="235">
        <v>8</v>
      </c>
      <c r="C432" s="235">
        <v>1</v>
      </c>
      <c r="D432" s="236" t="s">
        <v>610</v>
      </c>
      <c r="E432" s="237" t="s">
        <v>265</v>
      </c>
      <c r="F432" s="238">
        <v>226</v>
      </c>
    </row>
    <row r="433" spans="1:6" ht="13.95" hidden="1" customHeight="1">
      <c r="A433" s="234" t="s">
        <v>295</v>
      </c>
      <c r="B433" s="235">
        <v>8</v>
      </c>
      <c r="C433" s="235">
        <v>1</v>
      </c>
      <c r="D433" s="236" t="s">
        <v>611</v>
      </c>
      <c r="E433" s="237" t="s">
        <v>265</v>
      </c>
      <c r="F433" s="238">
        <v>226</v>
      </c>
    </row>
    <row r="434" spans="1:6" ht="13.95" hidden="1" customHeight="1">
      <c r="A434" s="234" t="s">
        <v>282</v>
      </c>
      <c r="B434" s="235">
        <v>8</v>
      </c>
      <c r="C434" s="235">
        <v>1</v>
      </c>
      <c r="D434" s="236" t="s">
        <v>611</v>
      </c>
      <c r="E434" s="237" t="s">
        <v>283</v>
      </c>
      <c r="F434" s="238">
        <v>226</v>
      </c>
    </row>
    <row r="435" spans="1:6">
      <c r="A435" s="234" t="s">
        <v>612</v>
      </c>
      <c r="B435" s="235">
        <v>8</v>
      </c>
      <c r="C435" s="235">
        <v>4</v>
      </c>
      <c r="D435" s="236" t="s">
        <v>265</v>
      </c>
      <c r="E435" s="237" t="s">
        <v>265</v>
      </c>
      <c r="F435" s="238">
        <v>1049.9000000000001</v>
      </c>
    </row>
    <row r="436" spans="1:6" hidden="1">
      <c r="A436" s="234" t="s">
        <v>267</v>
      </c>
      <c r="B436" s="235">
        <v>8</v>
      </c>
      <c r="C436" s="235">
        <v>4</v>
      </c>
      <c r="D436" s="236" t="s">
        <v>268</v>
      </c>
      <c r="E436" s="237" t="s">
        <v>265</v>
      </c>
      <c r="F436" s="238">
        <v>1049.9000000000001</v>
      </c>
    </row>
    <row r="437" spans="1:6" hidden="1">
      <c r="A437" s="234" t="s">
        <v>278</v>
      </c>
      <c r="B437" s="235">
        <v>8</v>
      </c>
      <c r="C437" s="235">
        <v>4</v>
      </c>
      <c r="D437" s="236" t="s">
        <v>279</v>
      </c>
      <c r="E437" s="237" t="s">
        <v>265</v>
      </c>
      <c r="F437" s="238">
        <v>1049.9000000000001</v>
      </c>
    </row>
    <row r="438" spans="1:6" ht="13.95" hidden="1" customHeight="1">
      <c r="A438" s="234" t="s">
        <v>271</v>
      </c>
      <c r="B438" s="235">
        <v>8</v>
      </c>
      <c r="C438" s="235">
        <v>4</v>
      </c>
      <c r="D438" s="236" t="s">
        <v>280</v>
      </c>
      <c r="E438" s="237" t="s">
        <v>265</v>
      </c>
      <c r="F438" s="238">
        <v>246.1</v>
      </c>
    </row>
    <row r="439" spans="1:6" ht="41.4" hidden="1" customHeight="1">
      <c r="A439" s="234" t="s">
        <v>273</v>
      </c>
      <c r="B439" s="235">
        <v>8</v>
      </c>
      <c r="C439" s="235">
        <v>4</v>
      </c>
      <c r="D439" s="236" t="s">
        <v>280</v>
      </c>
      <c r="E439" s="237" t="s">
        <v>274</v>
      </c>
      <c r="F439" s="238">
        <v>246.1</v>
      </c>
    </row>
    <row r="440" spans="1:6" hidden="1">
      <c r="A440" s="234" t="s">
        <v>275</v>
      </c>
      <c r="B440" s="235">
        <v>8</v>
      </c>
      <c r="C440" s="235">
        <v>4</v>
      </c>
      <c r="D440" s="236" t="s">
        <v>281</v>
      </c>
      <c r="E440" s="237" t="s">
        <v>265</v>
      </c>
      <c r="F440" s="238">
        <v>803.8</v>
      </c>
    </row>
    <row r="441" spans="1:6" ht="41.4" hidden="1" customHeight="1">
      <c r="A441" s="234" t="s">
        <v>273</v>
      </c>
      <c r="B441" s="235">
        <v>8</v>
      </c>
      <c r="C441" s="235">
        <v>4</v>
      </c>
      <c r="D441" s="236" t="s">
        <v>281</v>
      </c>
      <c r="E441" s="237" t="s">
        <v>274</v>
      </c>
      <c r="F441" s="238">
        <v>793.9</v>
      </c>
    </row>
    <row r="442" spans="1:6" ht="13.95" hidden="1" customHeight="1">
      <c r="A442" s="234" t="s">
        <v>282</v>
      </c>
      <c r="B442" s="235">
        <v>8</v>
      </c>
      <c r="C442" s="235">
        <v>4</v>
      </c>
      <c r="D442" s="236" t="s">
        <v>281</v>
      </c>
      <c r="E442" s="237" t="s">
        <v>283</v>
      </c>
      <c r="F442" s="238">
        <v>9.8000000000000007</v>
      </c>
    </row>
    <row r="443" spans="1:6" hidden="1">
      <c r="A443" s="234" t="s">
        <v>284</v>
      </c>
      <c r="B443" s="235">
        <v>8</v>
      </c>
      <c r="C443" s="235">
        <v>4</v>
      </c>
      <c r="D443" s="236" t="s">
        <v>281</v>
      </c>
      <c r="E443" s="237" t="s">
        <v>285</v>
      </c>
      <c r="F443" s="238">
        <v>0.1</v>
      </c>
    </row>
    <row r="444" spans="1:6" s="233" customFormat="1">
      <c r="A444" s="228" t="s">
        <v>613</v>
      </c>
      <c r="B444" s="229">
        <v>10</v>
      </c>
      <c r="C444" s="229">
        <v>0</v>
      </c>
      <c r="D444" s="230" t="s">
        <v>265</v>
      </c>
      <c r="E444" s="231" t="s">
        <v>265</v>
      </c>
      <c r="F444" s="232">
        <f>19522.2+2250</f>
        <v>21772.2</v>
      </c>
    </row>
    <row r="445" spans="1:6">
      <c r="A445" s="234" t="s">
        <v>614</v>
      </c>
      <c r="B445" s="235">
        <v>10</v>
      </c>
      <c r="C445" s="235">
        <v>1</v>
      </c>
      <c r="D445" s="236" t="s">
        <v>265</v>
      </c>
      <c r="E445" s="237" t="s">
        <v>265</v>
      </c>
      <c r="F445" s="238">
        <v>4367</v>
      </c>
    </row>
    <row r="446" spans="1:6" hidden="1">
      <c r="A446" s="234" t="s">
        <v>615</v>
      </c>
      <c r="B446" s="235">
        <v>10</v>
      </c>
      <c r="C446" s="235">
        <v>1</v>
      </c>
      <c r="D446" s="236" t="s">
        <v>616</v>
      </c>
      <c r="E446" s="237" t="s">
        <v>265</v>
      </c>
      <c r="F446" s="238">
        <v>4367</v>
      </c>
    </row>
    <row r="447" spans="1:6" hidden="1">
      <c r="A447" s="234" t="s">
        <v>617</v>
      </c>
      <c r="B447" s="235">
        <v>10</v>
      </c>
      <c r="C447" s="235">
        <v>1</v>
      </c>
      <c r="D447" s="236" t="s">
        <v>618</v>
      </c>
      <c r="E447" s="237" t="s">
        <v>265</v>
      </c>
      <c r="F447" s="238">
        <v>4367</v>
      </c>
    </row>
    <row r="448" spans="1:6" ht="55.2" hidden="1">
      <c r="A448" s="234" t="s">
        <v>619</v>
      </c>
      <c r="B448" s="235">
        <v>10</v>
      </c>
      <c r="C448" s="235">
        <v>1</v>
      </c>
      <c r="D448" s="236" t="s">
        <v>620</v>
      </c>
      <c r="E448" s="237" t="s">
        <v>265</v>
      </c>
      <c r="F448" s="238">
        <v>4367</v>
      </c>
    </row>
    <row r="449" spans="1:6" hidden="1">
      <c r="A449" s="234" t="s">
        <v>346</v>
      </c>
      <c r="B449" s="235">
        <v>10</v>
      </c>
      <c r="C449" s="235">
        <v>1</v>
      </c>
      <c r="D449" s="236" t="s">
        <v>620</v>
      </c>
      <c r="E449" s="237" t="s">
        <v>347</v>
      </c>
      <c r="F449" s="238">
        <v>4367</v>
      </c>
    </row>
    <row r="450" spans="1:6">
      <c r="A450" s="234" t="s">
        <v>621</v>
      </c>
      <c r="B450" s="235">
        <v>10</v>
      </c>
      <c r="C450" s="235">
        <v>3</v>
      </c>
      <c r="D450" s="236" t="s">
        <v>265</v>
      </c>
      <c r="E450" s="237" t="s">
        <v>265</v>
      </c>
      <c r="F450" s="238">
        <f>8129.1+2250</f>
        <v>10379.1</v>
      </c>
    </row>
    <row r="451" spans="1:6" hidden="1">
      <c r="A451" s="234" t="s">
        <v>267</v>
      </c>
      <c r="B451" s="235">
        <v>10</v>
      </c>
      <c r="C451" s="235">
        <v>3</v>
      </c>
      <c r="D451" s="236" t="s">
        <v>268</v>
      </c>
      <c r="E451" s="237" t="s">
        <v>265</v>
      </c>
      <c r="F451" s="238">
        <v>7629.9</v>
      </c>
    </row>
    <row r="452" spans="1:6" hidden="1">
      <c r="A452" s="234" t="s">
        <v>326</v>
      </c>
      <c r="B452" s="235">
        <v>10</v>
      </c>
      <c r="C452" s="235">
        <v>3</v>
      </c>
      <c r="D452" s="236" t="s">
        <v>327</v>
      </c>
      <c r="E452" s="237" t="s">
        <v>265</v>
      </c>
      <c r="F452" s="238">
        <v>7629.9</v>
      </c>
    </row>
    <row r="453" spans="1:6" ht="41.4" hidden="1">
      <c r="A453" s="234" t="s">
        <v>622</v>
      </c>
      <c r="B453" s="235">
        <v>10</v>
      </c>
      <c r="C453" s="235">
        <v>3</v>
      </c>
      <c r="D453" s="236" t="s">
        <v>623</v>
      </c>
      <c r="E453" s="237" t="s">
        <v>265</v>
      </c>
      <c r="F453" s="238">
        <v>872.9</v>
      </c>
    </row>
    <row r="454" spans="1:6" ht="41.4" hidden="1" customHeight="1">
      <c r="A454" s="234" t="s">
        <v>273</v>
      </c>
      <c r="B454" s="235">
        <v>10</v>
      </c>
      <c r="C454" s="235">
        <v>3</v>
      </c>
      <c r="D454" s="236" t="s">
        <v>623</v>
      </c>
      <c r="E454" s="237" t="s">
        <v>274</v>
      </c>
      <c r="F454" s="238">
        <v>831.3</v>
      </c>
    </row>
    <row r="455" spans="1:6" ht="13.95" hidden="1" customHeight="1">
      <c r="A455" s="234" t="s">
        <v>282</v>
      </c>
      <c r="B455" s="235">
        <v>10</v>
      </c>
      <c r="C455" s="235">
        <v>3</v>
      </c>
      <c r="D455" s="236" t="s">
        <v>623</v>
      </c>
      <c r="E455" s="237" t="s">
        <v>283</v>
      </c>
      <c r="F455" s="238">
        <v>41.6</v>
      </c>
    </row>
    <row r="456" spans="1:6" hidden="1">
      <c r="A456" s="234" t="s">
        <v>624</v>
      </c>
      <c r="B456" s="235">
        <v>10</v>
      </c>
      <c r="C456" s="235">
        <v>3</v>
      </c>
      <c r="D456" s="236" t="s">
        <v>625</v>
      </c>
      <c r="E456" s="237" t="s">
        <v>265</v>
      </c>
      <c r="F456" s="238">
        <v>6757</v>
      </c>
    </row>
    <row r="457" spans="1:6" ht="13.95" hidden="1" customHeight="1">
      <c r="A457" s="234" t="s">
        <v>282</v>
      </c>
      <c r="B457" s="235">
        <v>10</v>
      </c>
      <c r="C457" s="235">
        <v>3</v>
      </c>
      <c r="D457" s="236" t="s">
        <v>625</v>
      </c>
      <c r="E457" s="237" t="s">
        <v>283</v>
      </c>
      <c r="F457" s="238">
        <v>237</v>
      </c>
    </row>
    <row r="458" spans="1:6" hidden="1">
      <c r="A458" s="234" t="s">
        <v>346</v>
      </c>
      <c r="B458" s="235">
        <v>10</v>
      </c>
      <c r="C458" s="235">
        <v>3</v>
      </c>
      <c r="D458" s="236" t="s">
        <v>625</v>
      </c>
      <c r="E458" s="237" t="s">
        <v>347</v>
      </c>
      <c r="F458" s="238">
        <v>6520</v>
      </c>
    </row>
    <row r="459" spans="1:6" hidden="1">
      <c r="A459" s="234" t="s">
        <v>626</v>
      </c>
      <c r="B459" s="235">
        <v>10</v>
      </c>
      <c r="C459" s="235">
        <v>3</v>
      </c>
      <c r="D459" s="236" t="s">
        <v>627</v>
      </c>
      <c r="E459" s="237" t="s">
        <v>265</v>
      </c>
      <c r="F459" s="238">
        <v>499.2</v>
      </c>
    </row>
    <row r="460" spans="1:6" ht="41.4" hidden="1">
      <c r="A460" s="234" t="s">
        <v>628</v>
      </c>
      <c r="B460" s="235">
        <v>10</v>
      </c>
      <c r="C460" s="235">
        <v>3</v>
      </c>
      <c r="D460" s="236" t="s">
        <v>629</v>
      </c>
      <c r="E460" s="237" t="s">
        <v>265</v>
      </c>
      <c r="F460" s="238">
        <v>499.2</v>
      </c>
    </row>
    <row r="461" spans="1:6" hidden="1">
      <c r="A461" s="234" t="s">
        <v>630</v>
      </c>
      <c r="B461" s="235">
        <v>10</v>
      </c>
      <c r="C461" s="235">
        <v>3</v>
      </c>
      <c r="D461" s="236" t="s">
        <v>631</v>
      </c>
      <c r="E461" s="237" t="s">
        <v>265</v>
      </c>
      <c r="F461" s="238">
        <v>30</v>
      </c>
    </row>
    <row r="462" spans="1:6" hidden="1">
      <c r="A462" s="234" t="s">
        <v>346</v>
      </c>
      <c r="B462" s="235">
        <v>10</v>
      </c>
      <c r="C462" s="235">
        <v>3</v>
      </c>
      <c r="D462" s="236" t="s">
        <v>631</v>
      </c>
      <c r="E462" s="237" t="s">
        <v>347</v>
      </c>
      <c r="F462" s="238">
        <v>30</v>
      </c>
    </row>
    <row r="463" spans="1:6" ht="27.6" hidden="1">
      <c r="A463" s="234" t="s">
        <v>632</v>
      </c>
      <c r="B463" s="235">
        <v>10</v>
      </c>
      <c r="C463" s="235">
        <v>3</v>
      </c>
      <c r="D463" s="236" t="s">
        <v>633</v>
      </c>
      <c r="E463" s="237" t="s">
        <v>265</v>
      </c>
      <c r="F463" s="238">
        <v>151.19999999999999</v>
      </c>
    </row>
    <row r="464" spans="1:6" hidden="1">
      <c r="A464" s="234" t="s">
        <v>346</v>
      </c>
      <c r="B464" s="235">
        <v>10</v>
      </c>
      <c r="C464" s="235">
        <v>3</v>
      </c>
      <c r="D464" s="236" t="s">
        <v>633</v>
      </c>
      <c r="E464" s="237" t="s">
        <v>347</v>
      </c>
      <c r="F464" s="238">
        <v>151.19999999999999</v>
      </c>
    </row>
    <row r="465" spans="1:6" ht="41.4" hidden="1">
      <c r="A465" s="234" t="s">
        <v>634</v>
      </c>
      <c r="B465" s="235">
        <v>10</v>
      </c>
      <c r="C465" s="235">
        <v>3</v>
      </c>
      <c r="D465" s="236" t="s">
        <v>635</v>
      </c>
      <c r="E465" s="237" t="s">
        <v>265</v>
      </c>
      <c r="F465" s="238">
        <v>210</v>
      </c>
    </row>
    <row r="466" spans="1:6" hidden="1">
      <c r="A466" s="234" t="s">
        <v>346</v>
      </c>
      <c r="B466" s="235">
        <v>10</v>
      </c>
      <c r="C466" s="235">
        <v>3</v>
      </c>
      <c r="D466" s="236" t="s">
        <v>635</v>
      </c>
      <c r="E466" s="237" t="s">
        <v>347</v>
      </c>
      <c r="F466" s="238">
        <v>210</v>
      </c>
    </row>
    <row r="467" spans="1:6" ht="41.4" hidden="1">
      <c r="A467" s="234" t="s">
        <v>636</v>
      </c>
      <c r="B467" s="235">
        <v>10</v>
      </c>
      <c r="C467" s="235">
        <v>3</v>
      </c>
      <c r="D467" s="236" t="s">
        <v>637</v>
      </c>
      <c r="E467" s="237" t="s">
        <v>265</v>
      </c>
      <c r="F467" s="238">
        <v>108</v>
      </c>
    </row>
    <row r="468" spans="1:6" hidden="1">
      <c r="A468" s="234" t="s">
        <v>346</v>
      </c>
      <c r="B468" s="235">
        <v>10</v>
      </c>
      <c r="C468" s="235">
        <v>3</v>
      </c>
      <c r="D468" s="236" t="s">
        <v>637</v>
      </c>
      <c r="E468" s="237" t="s">
        <v>347</v>
      </c>
      <c r="F468" s="238">
        <v>108</v>
      </c>
    </row>
    <row r="469" spans="1:6">
      <c r="A469" s="234" t="s">
        <v>638</v>
      </c>
      <c r="B469" s="235">
        <v>10</v>
      </c>
      <c r="C469" s="235">
        <v>4</v>
      </c>
      <c r="D469" s="236" t="s">
        <v>265</v>
      </c>
      <c r="E469" s="237" t="s">
        <v>265</v>
      </c>
      <c r="F469" s="238">
        <v>5706.9</v>
      </c>
    </row>
    <row r="470" spans="1:6" hidden="1">
      <c r="A470" s="234" t="s">
        <v>267</v>
      </c>
      <c r="B470" s="235">
        <v>10</v>
      </c>
      <c r="C470" s="235">
        <v>4</v>
      </c>
      <c r="D470" s="236" t="s">
        <v>268</v>
      </c>
      <c r="E470" s="237" t="s">
        <v>265</v>
      </c>
      <c r="F470" s="238">
        <v>5706.9</v>
      </c>
    </row>
    <row r="471" spans="1:6" hidden="1">
      <c r="A471" s="234" t="s">
        <v>326</v>
      </c>
      <c r="B471" s="235">
        <v>10</v>
      </c>
      <c r="C471" s="235">
        <v>4</v>
      </c>
      <c r="D471" s="236" t="s">
        <v>327</v>
      </c>
      <c r="E471" s="237" t="s">
        <v>265</v>
      </c>
      <c r="F471" s="238">
        <v>5706.9</v>
      </c>
    </row>
    <row r="472" spans="1:6" ht="27.6" hidden="1">
      <c r="A472" s="234" t="s">
        <v>639</v>
      </c>
      <c r="B472" s="235">
        <v>10</v>
      </c>
      <c r="C472" s="235">
        <v>4</v>
      </c>
      <c r="D472" s="236" t="s">
        <v>640</v>
      </c>
      <c r="E472" s="237" t="s">
        <v>265</v>
      </c>
      <c r="F472" s="238">
        <v>5706.9</v>
      </c>
    </row>
    <row r="473" spans="1:6" hidden="1">
      <c r="A473" s="234" t="s">
        <v>346</v>
      </c>
      <c r="B473" s="235">
        <v>10</v>
      </c>
      <c r="C473" s="235">
        <v>4</v>
      </c>
      <c r="D473" s="236" t="s">
        <v>640</v>
      </c>
      <c r="E473" s="237" t="s">
        <v>347</v>
      </c>
      <c r="F473" s="238">
        <v>5706.9</v>
      </c>
    </row>
    <row r="474" spans="1:6">
      <c r="A474" s="234" t="s">
        <v>641</v>
      </c>
      <c r="B474" s="235">
        <v>10</v>
      </c>
      <c r="C474" s="235">
        <v>6</v>
      </c>
      <c r="D474" s="236" t="s">
        <v>265</v>
      </c>
      <c r="E474" s="237" t="s">
        <v>265</v>
      </c>
      <c r="F474" s="238">
        <v>1319.2</v>
      </c>
    </row>
    <row r="475" spans="1:6" hidden="1">
      <c r="A475" s="234" t="s">
        <v>267</v>
      </c>
      <c r="B475" s="235">
        <v>10</v>
      </c>
      <c r="C475" s="235">
        <v>6</v>
      </c>
      <c r="D475" s="236" t="s">
        <v>268</v>
      </c>
      <c r="E475" s="237" t="s">
        <v>265</v>
      </c>
      <c r="F475" s="238">
        <v>1219.2</v>
      </c>
    </row>
    <row r="476" spans="1:6" hidden="1">
      <c r="A476" s="234" t="s">
        <v>326</v>
      </c>
      <c r="B476" s="235">
        <v>10</v>
      </c>
      <c r="C476" s="235">
        <v>6</v>
      </c>
      <c r="D476" s="236" t="s">
        <v>327</v>
      </c>
      <c r="E476" s="237" t="s">
        <v>265</v>
      </c>
      <c r="F476" s="238">
        <v>1219.2</v>
      </c>
    </row>
    <row r="477" spans="1:6" ht="41.4" hidden="1">
      <c r="A477" s="234" t="s">
        <v>642</v>
      </c>
      <c r="B477" s="235">
        <v>10</v>
      </c>
      <c r="C477" s="235">
        <v>6</v>
      </c>
      <c r="D477" s="236" t="s">
        <v>643</v>
      </c>
      <c r="E477" s="237" t="s">
        <v>265</v>
      </c>
      <c r="F477" s="238">
        <v>1219.2</v>
      </c>
    </row>
    <row r="478" spans="1:6" ht="41.4" hidden="1" customHeight="1">
      <c r="A478" s="234" t="s">
        <v>273</v>
      </c>
      <c r="B478" s="235">
        <v>10</v>
      </c>
      <c r="C478" s="235">
        <v>6</v>
      </c>
      <c r="D478" s="236" t="s">
        <v>643</v>
      </c>
      <c r="E478" s="237" t="s">
        <v>274</v>
      </c>
      <c r="F478" s="238">
        <v>1116.5999999999999</v>
      </c>
    </row>
    <row r="479" spans="1:6" ht="13.95" hidden="1" customHeight="1">
      <c r="A479" s="234" t="s">
        <v>282</v>
      </c>
      <c r="B479" s="235">
        <v>10</v>
      </c>
      <c r="C479" s="235">
        <v>6</v>
      </c>
      <c r="D479" s="236" t="s">
        <v>643</v>
      </c>
      <c r="E479" s="237" t="s">
        <v>283</v>
      </c>
      <c r="F479" s="238">
        <v>102.6</v>
      </c>
    </row>
    <row r="480" spans="1:6" ht="41.4" hidden="1">
      <c r="A480" s="234" t="s">
        <v>644</v>
      </c>
      <c r="B480" s="235">
        <v>10</v>
      </c>
      <c r="C480" s="235">
        <v>6</v>
      </c>
      <c r="D480" s="236" t="s">
        <v>645</v>
      </c>
      <c r="E480" s="237" t="s">
        <v>265</v>
      </c>
      <c r="F480" s="238">
        <v>100</v>
      </c>
    </row>
    <row r="481" spans="1:6" ht="27.6" hidden="1">
      <c r="A481" s="234" t="s">
        <v>646</v>
      </c>
      <c r="B481" s="235">
        <v>10</v>
      </c>
      <c r="C481" s="235">
        <v>6</v>
      </c>
      <c r="D481" s="236" t="s">
        <v>647</v>
      </c>
      <c r="E481" s="237" t="s">
        <v>265</v>
      </c>
      <c r="F481" s="238">
        <v>100</v>
      </c>
    </row>
    <row r="482" spans="1:6" ht="13.95" hidden="1" customHeight="1">
      <c r="A482" s="234" t="s">
        <v>295</v>
      </c>
      <c r="B482" s="235">
        <v>10</v>
      </c>
      <c r="C482" s="235">
        <v>6</v>
      </c>
      <c r="D482" s="236" t="s">
        <v>648</v>
      </c>
      <c r="E482" s="237" t="s">
        <v>265</v>
      </c>
      <c r="F482" s="238">
        <v>100</v>
      </c>
    </row>
    <row r="483" spans="1:6" ht="13.95" hidden="1" customHeight="1">
      <c r="A483" s="234" t="s">
        <v>282</v>
      </c>
      <c r="B483" s="235">
        <v>10</v>
      </c>
      <c r="C483" s="235">
        <v>6</v>
      </c>
      <c r="D483" s="236" t="s">
        <v>648</v>
      </c>
      <c r="E483" s="237" t="s">
        <v>283</v>
      </c>
      <c r="F483" s="238">
        <v>100</v>
      </c>
    </row>
    <row r="484" spans="1:6" s="233" customFormat="1">
      <c r="A484" s="228" t="s">
        <v>649</v>
      </c>
      <c r="B484" s="229">
        <v>11</v>
      </c>
      <c r="C484" s="229">
        <v>0</v>
      </c>
      <c r="D484" s="230" t="s">
        <v>265</v>
      </c>
      <c r="E484" s="231" t="s">
        <v>265</v>
      </c>
      <c r="F484" s="232">
        <v>426.9</v>
      </c>
    </row>
    <row r="485" spans="1:6">
      <c r="A485" s="234" t="s">
        <v>650</v>
      </c>
      <c r="B485" s="235">
        <v>11</v>
      </c>
      <c r="C485" s="235">
        <v>1</v>
      </c>
      <c r="D485" s="236" t="s">
        <v>265</v>
      </c>
      <c r="E485" s="237" t="s">
        <v>265</v>
      </c>
      <c r="F485" s="238">
        <v>426.9</v>
      </c>
    </row>
    <row r="486" spans="1:6" ht="27.6" hidden="1">
      <c r="A486" s="234" t="s">
        <v>651</v>
      </c>
      <c r="B486" s="235">
        <v>11</v>
      </c>
      <c r="C486" s="235">
        <v>1</v>
      </c>
      <c r="D486" s="236" t="s">
        <v>652</v>
      </c>
      <c r="E486" s="237" t="s">
        <v>265</v>
      </c>
      <c r="F486" s="238">
        <v>120</v>
      </c>
    </row>
    <row r="487" spans="1:6" hidden="1">
      <c r="A487" s="234" t="s">
        <v>653</v>
      </c>
      <c r="B487" s="235">
        <v>11</v>
      </c>
      <c r="C487" s="235">
        <v>1</v>
      </c>
      <c r="D487" s="236" t="s">
        <v>654</v>
      </c>
      <c r="E487" s="237" t="s">
        <v>265</v>
      </c>
      <c r="F487" s="238">
        <v>120</v>
      </c>
    </row>
    <row r="488" spans="1:6" ht="13.95" hidden="1" customHeight="1">
      <c r="A488" s="234" t="s">
        <v>295</v>
      </c>
      <c r="B488" s="235">
        <v>11</v>
      </c>
      <c r="C488" s="235">
        <v>1</v>
      </c>
      <c r="D488" s="236" t="s">
        <v>655</v>
      </c>
      <c r="E488" s="237" t="s">
        <v>265</v>
      </c>
      <c r="F488" s="238">
        <v>120</v>
      </c>
    </row>
    <row r="489" spans="1:6" ht="13.95" hidden="1" customHeight="1">
      <c r="A489" s="234" t="s">
        <v>282</v>
      </c>
      <c r="B489" s="235">
        <v>11</v>
      </c>
      <c r="C489" s="235">
        <v>1</v>
      </c>
      <c r="D489" s="236" t="s">
        <v>655</v>
      </c>
      <c r="E489" s="237" t="s">
        <v>283</v>
      </c>
      <c r="F489" s="238">
        <v>120</v>
      </c>
    </row>
    <row r="490" spans="1:6" ht="27.6" hidden="1">
      <c r="A490" s="234" t="s">
        <v>393</v>
      </c>
      <c r="B490" s="235">
        <v>11</v>
      </c>
      <c r="C490" s="235">
        <v>1</v>
      </c>
      <c r="D490" s="236" t="s">
        <v>394</v>
      </c>
      <c r="E490" s="237" t="s">
        <v>265</v>
      </c>
      <c r="F490" s="238">
        <v>306.89999999999998</v>
      </c>
    </row>
    <row r="491" spans="1:6" hidden="1">
      <c r="A491" s="234" t="s">
        <v>395</v>
      </c>
      <c r="B491" s="235">
        <v>11</v>
      </c>
      <c r="C491" s="235">
        <v>1</v>
      </c>
      <c r="D491" s="236" t="s">
        <v>396</v>
      </c>
      <c r="E491" s="237" t="s">
        <v>265</v>
      </c>
      <c r="F491" s="238">
        <v>306.89999999999998</v>
      </c>
    </row>
    <row r="492" spans="1:6" hidden="1">
      <c r="A492" s="234" t="s">
        <v>656</v>
      </c>
      <c r="B492" s="235">
        <v>11</v>
      </c>
      <c r="C492" s="235">
        <v>1</v>
      </c>
      <c r="D492" s="236" t="s">
        <v>657</v>
      </c>
      <c r="E492" s="237" t="s">
        <v>265</v>
      </c>
      <c r="F492" s="238">
        <v>233.2</v>
      </c>
    </row>
    <row r="493" spans="1:6" ht="13.95" hidden="1" customHeight="1">
      <c r="A493" s="234" t="s">
        <v>282</v>
      </c>
      <c r="B493" s="235">
        <v>11</v>
      </c>
      <c r="C493" s="235">
        <v>1</v>
      </c>
      <c r="D493" s="236" t="s">
        <v>657</v>
      </c>
      <c r="E493" s="237" t="s">
        <v>283</v>
      </c>
      <c r="F493" s="238">
        <v>233.2</v>
      </c>
    </row>
    <row r="494" spans="1:6" ht="27.6" hidden="1">
      <c r="A494" s="234" t="s">
        <v>658</v>
      </c>
      <c r="B494" s="235">
        <v>11</v>
      </c>
      <c r="C494" s="235">
        <v>1</v>
      </c>
      <c r="D494" s="236" t="s">
        <v>659</v>
      </c>
      <c r="E494" s="237" t="s">
        <v>265</v>
      </c>
      <c r="F494" s="238">
        <v>73.7</v>
      </c>
    </row>
    <row r="495" spans="1:6" hidden="1">
      <c r="A495" s="234" t="s">
        <v>398</v>
      </c>
      <c r="B495" s="235">
        <v>11</v>
      </c>
      <c r="C495" s="235">
        <v>1</v>
      </c>
      <c r="D495" s="236" t="s">
        <v>659</v>
      </c>
      <c r="E495" s="237" t="s">
        <v>399</v>
      </c>
      <c r="F495" s="238">
        <v>73.7</v>
      </c>
    </row>
    <row r="496" spans="1:6" s="233" customFormat="1">
      <c r="A496" s="228" t="s">
        <v>660</v>
      </c>
      <c r="B496" s="229">
        <v>12</v>
      </c>
      <c r="C496" s="229">
        <v>0</v>
      </c>
      <c r="D496" s="230" t="s">
        <v>265</v>
      </c>
      <c r="E496" s="231" t="s">
        <v>265</v>
      </c>
      <c r="F496" s="232">
        <v>2655</v>
      </c>
    </row>
    <row r="497" spans="1:6">
      <c r="A497" s="234" t="s">
        <v>661</v>
      </c>
      <c r="B497" s="235">
        <v>12</v>
      </c>
      <c r="C497" s="235">
        <v>2</v>
      </c>
      <c r="D497" s="236" t="s">
        <v>265</v>
      </c>
      <c r="E497" s="237" t="s">
        <v>265</v>
      </c>
      <c r="F497" s="238">
        <v>2655</v>
      </c>
    </row>
    <row r="498" spans="1:6" ht="13.95" hidden="1" customHeight="1">
      <c r="A498" s="234" t="s">
        <v>662</v>
      </c>
      <c r="B498" s="235">
        <v>12</v>
      </c>
      <c r="C498" s="235">
        <v>2</v>
      </c>
      <c r="D498" s="236" t="s">
        <v>663</v>
      </c>
      <c r="E498" s="237" t="s">
        <v>265</v>
      </c>
      <c r="F498" s="238">
        <v>2655</v>
      </c>
    </row>
    <row r="499" spans="1:6" hidden="1">
      <c r="A499" s="234" t="s">
        <v>664</v>
      </c>
      <c r="B499" s="235">
        <v>12</v>
      </c>
      <c r="C499" s="235">
        <v>2</v>
      </c>
      <c r="D499" s="236" t="s">
        <v>665</v>
      </c>
      <c r="E499" s="237" t="s">
        <v>265</v>
      </c>
      <c r="F499" s="238">
        <v>2655</v>
      </c>
    </row>
    <row r="500" spans="1:6" hidden="1">
      <c r="A500" s="234" t="s">
        <v>284</v>
      </c>
      <c r="B500" s="235">
        <v>12</v>
      </c>
      <c r="C500" s="235">
        <v>2</v>
      </c>
      <c r="D500" s="236" t="s">
        <v>665</v>
      </c>
      <c r="E500" s="237" t="s">
        <v>285</v>
      </c>
      <c r="F500" s="238">
        <v>2655</v>
      </c>
    </row>
    <row r="501" spans="1:6" s="233" customFormat="1">
      <c r="A501" s="228" t="s">
        <v>666</v>
      </c>
      <c r="B501" s="229">
        <v>13</v>
      </c>
      <c r="C501" s="229">
        <v>0</v>
      </c>
      <c r="D501" s="230" t="s">
        <v>265</v>
      </c>
      <c r="E501" s="231" t="s">
        <v>265</v>
      </c>
      <c r="F501" s="232">
        <f>1750.4+418.8</f>
        <v>2169.2000000000003</v>
      </c>
    </row>
    <row r="502" spans="1:6">
      <c r="A502" s="234" t="s">
        <v>667</v>
      </c>
      <c r="B502" s="235">
        <v>13</v>
      </c>
      <c r="C502" s="235">
        <v>1</v>
      </c>
      <c r="D502" s="236" t="s">
        <v>265</v>
      </c>
      <c r="E502" s="237" t="s">
        <v>265</v>
      </c>
      <c r="F502" s="238">
        <f>1750.4+418.8</f>
        <v>2169.2000000000003</v>
      </c>
    </row>
    <row r="503" spans="1:6" hidden="1">
      <c r="A503" s="234" t="s">
        <v>668</v>
      </c>
      <c r="B503" s="235">
        <v>13</v>
      </c>
      <c r="C503" s="235">
        <v>1</v>
      </c>
      <c r="D503" s="236" t="s">
        <v>669</v>
      </c>
      <c r="E503" s="237" t="s">
        <v>265</v>
      </c>
      <c r="F503" s="238">
        <v>1750.4</v>
      </c>
    </row>
    <row r="504" spans="1:6" hidden="1">
      <c r="A504" s="234" t="s">
        <v>670</v>
      </c>
      <c r="B504" s="235">
        <v>13</v>
      </c>
      <c r="C504" s="235">
        <v>1</v>
      </c>
      <c r="D504" s="236" t="s">
        <v>671</v>
      </c>
      <c r="E504" s="237" t="s">
        <v>265</v>
      </c>
      <c r="F504" s="238">
        <v>1750.4</v>
      </c>
    </row>
    <row r="505" spans="1:6" hidden="1">
      <c r="A505" s="234" t="s">
        <v>672</v>
      </c>
      <c r="B505" s="235">
        <v>13</v>
      </c>
      <c r="C505" s="235">
        <v>1</v>
      </c>
      <c r="D505" s="236" t="s">
        <v>671</v>
      </c>
      <c r="E505" s="237" t="s">
        <v>673</v>
      </c>
      <c r="F505" s="238">
        <v>1750.4</v>
      </c>
    </row>
    <row r="506" spans="1:6" s="233" customFormat="1" ht="27.6">
      <c r="A506" s="228" t="s">
        <v>674</v>
      </c>
      <c r="B506" s="229">
        <v>14</v>
      </c>
      <c r="C506" s="229">
        <v>0</v>
      </c>
      <c r="D506" s="230" t="s">
        <v>265</v>
      </c>
      <c r="E506" s="231" t="s">
        <v>265</v>
      </c>
      <c r="F506" s="232">
        <v>8608</v>
      </c>
    </row>
    <row r="507" spans="1:6" ht="27.6">
      <c r="A507" s="234" t="s">
        <v>675</v>
      </c>
      <c r="B507" s="235">
        <v>14</v>
      </c>
      <c r="C507" s="235">
        <v>1</v>
      </c>
      <c r="D507" s="236" t="s">
        <v>265</v>
      </c>
      <c r="E507" s="237" t="s">
        <v>265</v>
      </c>
      <c r="F507" s="238">
        <v>8608</v>
      </c>
    </row>
    <row r="508" spans="1:6" hidden="1">
      <c r="A508" s="234" t="s">
        <v>676</v>
      </c>
      <c r="B508" s="235">
        <v>14</v>
      </c>
      <c r="C508" s="235">
        <v>1</v>
      </c>
      <c r="D508" s="236" t="s">
        <v>677</v>
      </c>
      <c r="E508" s="237" t="s">
        <v>265</v>
      </c>
      <c r="F508" s="238">
        <v>8608</v>
      </c>
    </row>
    <row r="509" spans="1:6" ht="27.6" hidden="1">
      <c r="A509" s="234" t="s">
        <v>678</v>
      </c>
      <c r="B509" s="235">
        <v>14</v>
      </c>
      <c r="C509" s="235">
        <v>1</v>
      </c>
      <c r="D509" s="236" t="s">
        <v>679</v>
      </c>
      <c r="E509" s="237" t="s">
        <v>265</v>
      </c>
      <c r="F509" s="238">
        <v>8608</v>
      </c>
    </row>
    <row r="510" spans="1:6" ht="27.6" hidden="1">
      <c r="A510" s="234" t="s">
        <v>680</v>
      </c>
      <c r="B510" s="235">
        <v>14</v>
      </c>
      <c r="C510" s="235">
        <v>1</v>
      </c>
      <c r="D510" s="236" t="s">
        <v>681</v>
      </c>
      <c r="E510" s="237" t="s">
        <v>265</v>
      </c>
      <c r="F510" s="238">
        <v>8608</v>
      </c>
    </row>
    <row r="511" spans="1:6" hidden="1">
      <c r="A511" s="234" t="s">
        <v>682</v>
      </c>
      <c r="B511" s="235">
        <v>14</v>
      </c>
      <c r="C511" s="235">
        <v>1</v>
      </c>
      <c r="D511" s="236" t="s">
        <v>681</v>
      </c>
      <c r="E511" s="237" t="s">
        <v>683</v>
      </c>
      <c r="F511" s="238">
        <v>8608</v>
      </c>
    </row>
    <row r="512" spans="1:6">
      <c r="A512" s="278" t="s">
        <v>684</v>
      </c>
      <c r="B512" s="279"/>
      <c r="C512" s="279"/>
      <c r="D512" s="279"/>
      <c r="E512" s="280"/>
      <c r="F512" s="232">
        <f>758141+2250</f>
        <v>760391</v>
      </c>
    </row>
    <row r="513" spans="1:7" ht="25.5" customHeight="1">
      <c r="A513" s="227" t="s">
        <v>685</v>
      </c>
      <c r="B513" s="240"/>
      <c r="C513" s="281" t="s">
        <v>255</v>
      </c>
      <c r="D513" s="282"/>
      <c r="E513" s="282"/>
      <c r="F513" s="281"/>
      <c r="G513" s="242"/>
    </row>
    <row r="514" spans="1:7">
      <c r="E514" s="227"/>
    </row>
  </sheetData>
  <autoFilter ref="A17:AA514">
    <filterColumn colId="3">
      <filters blank="1"/>
    </filterColumn>
  </autoFilter>
  <mergeCells count="6">
    <mergeCell ref="C513:F513"/>
    <mergeCell ref="A12:F12"/>
    <mergeCell ref="A15:A16"/>
    <mergeCell ref="B15:E15"/>
    <mergeCell ref="F15:F16"/>
    <mergeCell ref="A512:E512"/>
  </mergeCells>
  <pageMargins left="0.78740157480314965" right="0.39370078740157483" top="0.78740157480314965" bottom="0.39370078740157483" header="0.51181102362204722" footer="0"/>
  <pageSetup paperSize="9" scale="78" fitToHeight="0" orientation="portrait" r:id="rId1"/>
  <headerFooter differentFirst="1" alignWithMargins="0">
    <oddHeader>&amp;C&amp;P</oddHeader>
  </headerFooter>
  <rowBreaks count="1" manualBreakCount="1">
    <brk id="513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577"/>
  <sheetViews>
    <sheetView showGridLines="0" workbookViewId="0">
      <selection activeCell="I12" sqref="I12"/>
    </sheetView>
  </sheetViews>
  <sheetFormatPr defaultColWidth="9.109375" defaultRowHeight="13.8"/>
  <cols>
    <col min="1" max="1" width="59.33203125" style="198" customWidth="1"/>
    <col min="2" max="2" width="6" style="223" customWidth="1"/>
    <col min="3" max="3" width="7.44140625" style="223" customWidth="1"/>
    <col min="4" max="4" width="10.5546875" style="223" customWidth="1"/>
    <col min="5" max="5" width="11.33203125" style="223" bestFit="1" customWidth="1"/>
    <col min="6" max="6" width="8.5546875" style="223" customWidth="1"/>
    <col min="7" max="7" width="9.33203125" style="198" customWidth="1"/>
    <col min="8" max="8" width="0.6640625" style="198" customWidth="1"/>
    <col min="9" max="16384" width="9.109375" style="198"/>
  </cols>
  <sheetData>
    <row r="1" spans="1:8" ht="15.6">
      <c r="A1" s="127"/>
      <c r="B1" s="128"/>
      <c r="C1" s="128"/>
      <c r="D1" s="128"/>
      <c r="E1" s="128"/>
      <c r="F1" s="128"/>
      <c r="G1" s="127"/>
    </row>
    <row r="2" spans="1:8" ht="15.6">
      <c r="A2" s="127"/>
      <c r="B2" s="128"/>
      <c r="C2" s="128"/>
      <c r="D2" s="128"/>
      <c r="E2" s="128"/>
      <c r="F2" s="128"/>
      <c r="G2" s="127"/>
    </row>
    <row r="3" spans="1:8" ht="15.6">
      <c r="A3" s="127"/>
      <c r="B3" s="128"/>
      <c r="C3" s="128"/>
      <c r="D3" s="128"/>
      <c r="E3" s="128"/>
      <c r="F3" s="128"/>
      <c r="G3" s="127"/>
    </row>
    <row r="4" spans="1:8" ht="15.6">
      <c r="A4" s="127"/>
      <c r="B4" s="128"/>
      <c r="C4" s="128"/>
      <c r="D4" s="128"/>
      <c r="E4" s="128"/>
      <c r="F4" s="128"/>
      <c r="G4" s="127"/>
    </row>
    <row r="5" spans="1:8" ht="15.6">
      <c r="A5" s="127"/>
      <c r="B5" s="128"/>
      <c r="C5" s="128"/>
      <c r="D5" s="128"/>
      <c r="E5" s="128"/>
      <c r="F5" s="128"/>
      <c r="G5" s="127"/>
    </row>
    <row r="6" spans="1:8" ht="15.6">
      <c r="A6" s="127"/>
      <c r="B6" s="128"/>
      <c r="C6" s="128"/>
      <c r="D6" s="128"/>
      <c r="E6" s="128"/>
      <c r="F6" s="128"/>
      <c r="G6" s="127"/>
    </row>
    <row r="7" spans="1:8" ht="15.6">
      <c r="A7" s="127"/>
      <c r="B7" s="128"/>
      <c r="C7" s="128"/>
      <c r="D7" s="128"/>
      <c r="E7" s="128"/>
      <c r="F7" s="128"/>
      <c r="G7" s="127"/>
    </row>
    <row r="8" spans="1:8" ht="15.6">
      <c r="A8" s="127"/>
      <c r="B8" s="128"/>
      <c r="C8" s="128"/>
      <c r="D8" s="128"/>
      <c r="E8" s="128"/>
      <c r="F8" s="128"/>
      <c r="G8" s="127"/>
    </row>
    <row r="9" spans="1:8" ht="15.6">
      <c r="A9" s="127"/>
      <c r="B9" s="128"/>
      <c r="C9" s="128"/>
      <c r="D9" s="128"/>
      <c r="E9" s="128"/>
      <c r="F9" s="128"/>
      <c r="G9" s="127"/>
    </row>
    <row r="10" spans="1:8" ht="15.6">
      <c r="A10" s="127"/>
      <c r="B10" s="128"/>
      <c r="C10" s="128"/>
      <c r="D10" s="128"/>
      <c r="E10" s="128"/>
      <c r="F10" s="128"/>
      <c r="G10" s="127"/>
    </row>
    <row r="11" spans="1:8" ht="15.6">
      <c r="A11" s="127"/>
      <c r="B11" s="128"/>
      <c r="C11" s="128"/>
      <c r="D11" s="128"/>
      <c r="E11" s="128"/>
      <c r="F11" s="128"/>
      <c r="G11" s="127"/>
    </row>
    <row r="12" spans="1:8" ht="15.6">
      <c r="A12" s="127"/>
      <c r="B12" s="128"/>
      <c r="C12" s="128"/>
      <c r="D12" s="128"/>
      <c r="E12" s="128"/>
      <c r="F12" s="128"/>
      <c r="G12" s="127"/>
    </row>
    <row r="13" spans="1:8" ht="13.2" customHeight="1">
      <c r="A13" s="127"/>
      <c r="B13" s="128"/>
      <c r="C13" s="128"/>
      <c r="D13" s="128"/>
      <c r="E13" s="128"/>
      <c r="F13" s="128"/>
      <c r="G13" s="127"/>
      <c r="H13" s="199"/>
    </row>
    <row r="14" spans="1:8" ht="34.200000000000003" customHeight="1">
      <c r="A14" s="276" t="s">
        <v>686</v>
      </c>
      <c r="B14" s="276"/>
      <c r="C14" s="276"/>
      <c r="D14" s="276"/>
      <c r="E14" s="276"/>
      <c r="F14" s="276"/>
      <c r="G14" s="276"/>
      <c r="H14" s="199"/>
    </row>
    <row r="15" spans="1:8" ht="13.2" customHeight="1">
      <c r="A15" s="200"/>
      <c r="B15" s="201"/>
      <c r="C15" s="201"/>
      <c r="D15" s="201"/>
      <c r="E15" s="201"/>
      <c r="F15" s="201"/>
      <c r="G15" s="199"/>
      <c r="H15" s="199"/>
    </row>
    <row r="16" spans="1:8" ht="16.5" customHeight="1">
      <c r="A16" s="202"/>
      <c r="B16" s="201"/>
      <c r="C16" s="201"/>
      <c r="D16" s="201"/>
      <c r="E16" s="201"/>
      <c r="F16" s="201"/>
      <c r="G16" s="199"/>
      <c r="H16" s="199"/>
    </row>
    <row r="17" spans="1:8">
      <c r="A17" s="277" t="s">
        <v>257</v>
      </c>
      <c r="B17" s="277" t="s">
        <v>258</v>
      </c>
      <c r="C17" s="277"/>
      <c r="D17" s="277"/>
      <c r="E17" s="277"/>
      <c r="F17" s="277"/>
      <c r="G17" s="277" t="s">
        <v>259</v>
      </c>
      <c r="H17" s="199"/>
    </row>
    <row r="18" spans="1:8" ht="28.95" customHeight="1">
      <c r="A18" s="277"/>
      <c r="B18" s="161" t="s">
        <v>687</v>
      </c>
      <c r="C18" s="161" t="s">
        <v>260</v>
      </c>
      <c r="D18" s="161" t="s">
        <v>261</v>
      </c>
      <c r="E18" s="161" t="s">
        <v>262</v>
      </c>
      <c r="F18" s="161" t="s">
        <v>263</v>
      </c>
      <c r="G18" s="277"/>
      <c r="H18" s="200"/>
    </row>
    <row r="19" spans="1:8">
      <c r="A19" s="129">
        <v>1</v>
      </c>
      <c r="B19" s="129">
        <v>2</v>
      </c>
      <c r="C19" s="129">
        <v>3</v>
      </c>
      <c r="D19" s="129">
        <v>4</v>
      </c>
      <c r="E19" s="129">
        <v>5</v>
      </c>
      <c r="F19" s="129">
        <v>6</v>
      </c>
      <c r="G19" s="129">
        <v>7</v>
      </c>
      <c r="H19" s="203"/>
    </row>
    <row r="20" spans="1:8" s="210" customFormat="1">
      <c r="A20" s="204" t="s">
        <v>688</v>
      </c>
      <c r="B20" s="205">
        <v>904</v>
      </c>
      <c r="C20" s="206">
        <v>0</v>
      </c>
      <c r="D20" s="206">
        <v>0</v>
      </c>
      <c r="E20" s="207" t="s">
        <v>265</v>
      </c>
      <c r="F20" s="208" t="s">
        <v>265</v>
      </c>
      <c r="G20" s="209">
        <v>20170.900000000001</v>
      </c>
      <c r="H20" s="203"/>
    </row>
    <row r="21" spans="1:8">
      <c r="A21" s="211" t="s">
        <v>423</v>
      </c>
      <c r="B21" s="212">
        <v>904</v>
      </c>
      <c r="C21" s="213">
        <v>7</v>
      </c>
      <c r="D21" s="213">
        <v>0</v>
      </c>
      <c r="E21" s="214" t="s">
        <v>265</v>
      </c>
      <c r="F21" s="215" t="s">
        <v>265</v>
      </c>
      <c r="G21" s="216">
        <v>3820.9</v>
      </c>
      <c r="H21" s="217"/>
    </row>
    <row r="22" spans="1:8">
      <c r="A22" s="211" t="s">
        <v>457</v>
      </c>
      <c r="B22" s="212">
        <v>904</v>
      </c>
      <c r="C22" s="213">
        <v>7</v>
      </c>
      <c r="D22" s="213">
        <v>2</v>
      </c>
      <c r="E22" s="214" t="s">
        <v>265</v>
      </c>
      <c r="F22" s="215" t="s">
        <v>265</v>
      </c>
      <c r="G22" s="216">
        <v>3771.4</v>
      </c>
      <c r="H22" s="217"/>
    </row>
    <row r="23" spans="1:8">
      <c r="A23" s="211" t="s">
        <v>464</v>
      </c>
      <c r="B23" s="212">
        <v>904</v>
      </c>
      <c r="C23" s="213">
        <v>7</v>
      </c>
      <c r="D23" s="213">
        <v>2</v>
      </c>
      <c r="E23" s="214" t="s">
        <v>465</v>
      </c>
      <c r="F23" s="215" t="s">
        <v>265</v>
      </c>
      <c r="G23" s="216">
        <v>3757</v>
      </c>
      <c r="H23" s="217"/>
    </row>
    <row r="24" spans="1:8" ht="27.6">
      <c r="A24" s="211" t="s">
        <v>352</v>
      </c>
      <c r="B24" s="212">
        <v>904</v>
      </c>
      <c r="C24" s="213">
        <v>7</v>
      </c>
      <c r="D24" s="213">
        <v>2</v>
      </c>
      <c r="E24" s="214" t="s">
        <v>466</v>
      </c>
      <c r="F24" s="215" t="s">
        <v>265</v>
      </c>
      <c r="G24" s="216">
        <v>3757</v>
      </c>
      <c r="H24" s="217"/>
    </row>
    <row r="25" spans="1:8" ht="55.2">
      <c r="A25" s="211" t="s">
        <v>273</v>
      </c>
      <c r="B25" s="212">
        <v>904</v>
      </c>
      <c r="C25" s="213">
        <v>7</v>
      </c>
      <c r="D25" s="213">
        <v>2</v>
      </c>
      <c r="E25" s="214" t="s">
        <v>466</v>
      </c>
      <c r="F25" s="215" t="s">
        <v>274</v>
      </c>
      <c r="G25" s="216">
        <v>3259.6</v>
      </c>
      <c r="H25" s="217"/>
    </row>
    <row r="26" spans="1:8" ht="27.6">
      <c r="A26" s="211" t="s">
        <v>282</v>
      </c>
      <c r="B26" s="212">
        <v>904</v>
      </c>
      <c r="C26" s="213">
        <v>7</v>
      </c>
      <c r="D26" s="213">
        <v>2</v>
      </c>
      <c r="E26" s="214" t="s">
        <v>466</v>
      </c>
      <c r="F26" s="215" t="s">
        <v>283</v>
      </c>
      <c r="G26" s="216">
        <v>497.2</v>
      </c>
      <c r="H26" s="217"/>
    </row>
    <row r="27" spans="1:8">
      <c r="A27" s="211" t="s">
        <v>284</v>
      </c>
      <c r="B27" s="212">
        <v>904</v>
      </c>
      <c r="C27" s="213">
        <v>7</v>
      </c>
      <c r="D27" s="213">
        <v>2</v>
      </c>
      <c r="E27" s="214" t="s">
        <v>466</v>
      </c>
      <c r="F27" s="215" t="s">
        <v>285</v>
      </c>
      <c r="G27" s="216">
        <v>0.2</v>
      </c>
      <c r="H27" s="217"/>
    </row>
    <row r="28" spans="1:8" ht="27.6">
      <c r="A28" s="211" t="s">
        <v>493</v>
      </c>
      <c r="B28" s="212">
        <v>904</v>
      </c>
      <c r="C28" s="213">
        <v>7</v>
      </c>
      <c r="D28" s="213">
        <v>2</v>
      </c>
      <c r="E28" s="214" t="s">
        <v>494</v>
      </c>
      <c r="F28" s="215" t="s">
        <v>265</v>
      </c>
      <c r="G28" s="216">
        <v>14.4</v>
      </c>
      <c r="H28" s="217"/>
    </row>
    <row r="29" spans="1:8" ht="27.6">
      <c r="A29" s="211" t="s">
        <v>495</v>
      </c>
      <c r="B29" s="212">
        <v>904</v>
      </c>
      <c r="C29" s="213">
        <v>7</v>
      </c>
      <c r="D29" s="213">
        <v>2</v>
      </c>
      <c r="E29" s="214" t="s">
        <v>496</v>
      </c>
      <c r="F29" s="215" t="s">
        <v>265</v>
      </c>
      <c r="G29" s="216">
        <v>14.4</v>
      </c>
      <c r="H29" s="217"/>
    </row>
    <row r="30" spans="1:8" ht="27.6">
      <c r="A30" s="211" t="s">
        <v>295</v>
      </c>
      <c r="B30" s="212">
        <v>904</v>
      </c>
      <c r="C30" s="213">
        <v>7</v>
      </c>
      <c r="D30" s="213">
        <v>2</v>
      </c>
      <c r="E30" s="214" t="s">
        <v>497</v>
      </c>
      <c r="F30" s="215" t="s">
        <v>265</v>
      </c>
      <c r="G30" s="216">
        <v>14.4</v>
      </c>
      <c r="H30" s="217"/>
    </row>
    <row r="31" spans="1:8">
      <c r="A31" s="211" t="s">
        <v>346</v>
      </c>
      <c r="B31" s="212">
        <v>904</v>
      </c>
      <c r="C31" s="213">
        <v>7</v>
      </c>
      <c r="D31" s="213">
        <v>2</v>
      </c>
      <c r="E31" s="214" t="s">
        <v>497</v>
      </c>
      <c r="F31" s="215" t="s">
        <v>347</v>
      </c>
      <c r="G31" s="216">
        <v>14.4</v>
      </c>
      <c r="H31" s="217"/>
    </row>
    <row r="32" spans="1:8" ht="27.6">
      <c r="A32" s="211" t="s">
        <v>510</v>
      </c>
      <c r="B32" s="212">
        <v>904</v>
      </c>
      <c r="C32" s="213">
        <v>7</v>
      </c>
      <c r="D32" s="213">
        <v>5</v>
      </c>
      <c r="E32" s="214" t="s">
        <v>265</v>
      </c>
      <c r="F32" s="215" t="s">
        <v>265</v>
      </c>
      <c r="G32" s="216">
        <v>49.5</v>
      </c>
      <c r="H32" s="217"/>
    </row>
    <row r="33" spans="1:8">
      <c r="A33" s="211" t="s">
        <v>511</v>
      </c>
      <c r="B33" s="212">
        <v>904</v>
      </c>
      <c r="C33" s="213">
        <v>7</v>
      </c>
      <c r="D33" s="213">
        <v>5</v>
      </c>
      <c r="E33" s="214" t="s">
        <v>512</v>
      </c>
      <c r="F33" s="215" t="s">
        <v>265</v>
      </c>
      <c r="G33" s="216">
        <v>29.5</v>
      </c>
      <c r="H33" s="217"/>
    </row>
    <row r="34" spans="1:8">
      <c r="A34" s="211" t="s">
        <v>513</v>
      </c>
      <c r="B34" s="212">
        <v>904</v>
      </c>
      <c r="C34" s="213">
        <v>7</v>
      </c>
      <c r="D34" s="213">
        <v>5</v>
      </c>
      <c r="E34" s="214" t="s">
        <v>514</v>
      </c>
      <c r="F34" s="215" t="s">
        <v>265</v>
      </c>
      <c r="G34" s="216">
        <v>29.5</v>
      </c>
      <c r="H34" s="217"/>
    </row>
    <row r="35" spans="1:8" ht="27.6">
      <c r="A35" s="211" t="s">
        <v>282</v>
      </c>
      <c r="B35" s="212">
        <v>904</v>
      </c>
      <c r="C35" s="213">
        <v>7</v>
      </c>
      <c r="D35" s="213">
        <v>5</v>
      </c>
      <c r="E35" s="214" t="s">
        <v>514</v>
      </c>
      <c r="F35" s="215" t="s">
        <v>283</v>
      </c>
      <c r="G35" s="216">
        <v>29.5</v>
      </c>
      <c r="H35" s="217"/>
    </row>
    <row r="36" spans="1:8" ht="27.6">
      <c r="A36" s="211" t="s">
        <v>493</v>
      </c>
      <c r="B36" s="212">
        <v>904</v>
      </c>
      <c r="C36" s="213">
        <v>7</v>
      </c>
      <c r="D36" s="213">
        <v>5</v>
      </c>
      <c r="E36" s="214" t="s">
        <v>494</v>
      </c>
      <c r="F36" s="215" t="s">
        <v>265</v>
      </c>
      <c r="G36" s="216">
        <v>20</v>
      </c>
      <c r="H36" s="217"/>
    </row>
    <row r="37" spans="1:8">
      <c r="A37" s="211" t="s">
        <v>518</v>
      </c>
      <c r="B37" s="212">
        <v>904</v>
      </c>
      <c r="C37" s="213">
        <v>7</v>
      </c>
      <c r="D37" s="213">
        <v>5</v>
      </c>
      <c r="E37" s="214" t="s">
        <v>519</v>
      </c>
      <c r="F37" s="215" t="s">
        <v>265</v>
      </c>
      <c r="G37" s="216">
        <v>20</v>
      </c>
      <c r="H37" s="217"/>
    </row>
    <row r="38" spans="1:8" ht="27.6">
      <c r="A38" s="211" t="s">
        <v>295</v>
      </c>
      <c r="B38" s="212">
        <v>904</v>
      </c>
      <c r="C38" s="213">
        <v>7</v>
      </c>
      <c r="D38" s="213">
        <v>5</v>
      </c>
      <c r="E38" s="214" t="s">
        <v>520</v>
      </c>
      <c r="F38" s="215" t="s">
        <v>265</v>
      </c>
      <c r="G38" s="216">
        <v>20</v>
      </c>
      <c r="H38" s="217"/>
    </row>
    <row r="39" spans="1:8" ht="27.6">
      <c r="A39" s="211" t="s">
        <v>282</v>
      </c>
      <c r="B39" s="212">
        <v>904</v>
      </c>
      <c r="C39" s="213">
        <v>7</v>
      </c>
      <c r="D39" s="213">
        <v>5</v>
      </c>
      <c r="E39" s="214" t="s">
        <v>520</v>
      </c>
      <c r="F39" s="215" t="s">
        <v>283</v>
      </c>
      <c r="G39" s="216">
        <v>20</v>
      </c>
      <c r="H39" s="217"/>
    </row>
    <row r="40" spans="1:8">
      <c r="A40" s="211" t="s">
        <v>590</v>
      </c>
      <c r="B40" s="212">
        <v>904</v>
      </c>
      <c r="C40" s="213">
        <v>8</v>
      </c>
      <c r="D40" s="213">
        <v>0</v>
      </c>
      <c r="E40" s="214" t="s">
        <v>265</v>
      </c>
      <c r="F40" s="215" t="s">
        <v>265</v>
      </c>
      <c r="G40" s="216">
        <v>16350</v>
      </c>
      <c r="H40" s="217"/>
    </row>
    <row r="41" spans="1:8">
      <c r="A41" s="211" t="s">
        <v>591</v>
      </c>
      <c r="B41" s="212">
        <v>904</v>
      </c>
      <c r="C41" s="213">
        <v>8</v>
      </c>
      <c r="D41" s="213">
        <v>1</v>
      </c>
      <c r="E41" s="214" t="s">
        <v>265</v>
      </c>
      <c r="F41" s="215" t="s">
        <v>265</v>
      </c>
      <c r="G41" s="216">
        <v>15300.1</v>
      </c>
      <c r="H41" s="217"/>
    </row>
    <row r="42" spans="1:8">
      <c r="A42" s="211" t="s">
        <v>592</v>
      </c>
      <c r="B42" s="212">
        <v>904</v>
      </c>
      <c r="C42" s="213">
        <v>8</v>
      </c>
      <c r="D42" s="213">
        <v>1</v>
      </c>
      <c r="E42" s="214" t="s">
        <v>593</v>
      </c>
      <c r="F42" s="215" t="s">
        <v>265</v>
      </c>
      <c r="G42" s="216">
        <v>4907.2</v>
      </c>
      <c r="H42" s="217"/>
    </row>
    <row r="43" spans="1:8" ht="27.6">
      <c r="A43" s="211" t="s">
        <v>352</v>
      </c>
      <c r="B43" s="212">
        <v>904</v>
      </c>
      <c r="C43" s="213">
        <v>8</v>
      </c>
      <c r="D43" s="213">
        <v>1</v>
      </c>
      <c r="E43" s="214" t="s">
        <v>594</v>
      </c>
      <c r="F43" s="215" t="s">
        <v>265</v>
      </c>
      <c r="G43" s="216">
        <v>4907.2</v>
      </c>
      <c r="H43" s="217"/>
    </row>
    <row r="44" spans="1:8" ht="55.2">
      <c r="A44" s="211" t="s">
        <v>273</v>
      </c>
      <c r="B44" s="212">
        <v>904</v>
      </c>
      <c r="C44" s="213">
        <v>8</v>
      </c>
      <c r="D44" s="213">
        <v>1</v>
      </c>
      <c r="E44" s="214" t="s">
        <v>594</v>
      </c>
      <c r="F44" s="215" t="s">
        <v>274</v>
      </c>
      <c r="G44" s="216">
        <v>4459.8999999999996</v>
      </c>
      <c r="H44" s="217"/>
    </row>
    <row r="45" spans="1:8" ht="27.6">
      <c r="A45" s="211" t="s">
        <v>282</v>
      </c>
      <c r="B45" s="212">
        <v>904</v>
      </c>
      <c r="C45" s="213">
        <v>8</v>
      </c>
      <c r="D45" s="213">
        <v>1</v>
      </c>
      <c r="E45" s="214" t="s">
        <v>594</v>
      </c>
      <c r="F45" s="215" t="s">
        <v>283</v>
      </c>
      <c r="G45" s="216">
        <v>447</v>
      </c>
      <c r="H45" s="217"/>
    </row>
    <row r="46" spans="1:8">
      <c r="A46" s="211" t="s">
        <v>284</v>
      </c>
      <c r="B46" s="212">
        <v>904</v>
      </c>
      <c r="C46" s="213">
        <v>8</v>
      </c>
      <c r="D46" s="213">
        <v>1</v>
      </c>
      <c r="E46" s="214" t="s">
        <v>594</v>
      </c>
      <c r="F46" s="215" t="s">
        <v>285</v>
      </c>
      <c r="G46" s="216">
        <v>0.3</v>
      </c>
      <c r="H46" s="217"/>
    </row>
    <row r="47" spans="1:8">
      <c r="A47" s="211" t="s">
        <v>595</v>
      </c>
      <c r="B47" s="212">
        <v>904</v>
      </c>
      <c r="C47" s="213">
        <v>8</v>
      </c>
      <c r="D47" s="213">
        <v>1</v>
      </c>
      <c r="E47" s="214" t="s">
        <v>596</v>
      </c>
      <c r="F47" s="215" t="s">
        <v>265</v>
      </c>
      <c r="G47" s="216">
        <v>1090.9000000000001</v>
      </c>
      <c r="H47" s="217"/>
    </row>
    <row r="48" spans="1:8" ht="27.6">
      <c r="A48" s="211" t="s">
        <v>352</v>
      </c>
      <c r="B48" s="212">
        <v>904</v>
      </c>
      <c r="C48" s="213">
        <v>8</v>
      </c>
      <c r="D48" s="213">
        <v>1</v>
      </c>
      <c r="E48" s="214" t="s">
        <v>597</v>
      </c>
      <c r="F48" s="215" t="s">
        <v>265</v>
      </c>
      <c r="G48" s="216">
        <v>1090.9000000000001</v>
      </c>
      <c r="H48" s="217"/>
    </row>
    <row r="49" spans="1:8" ht="55.2">
      <c r="A49" s="211" t="s">
        <v>273</v>
      </c>
      <c r="B49" s="212">
        <v>904</v>
      </c>
      <c r="C49" s="213">
        <v>8</v>
      </c>
      <c r="D49" s="213">
        <v>1</v>
      </c>
      <c r="E49" s="214" t="s">
        <v>597</v>
      </c>
      <c r="F49" s="215" t="s">
        <v>274</v>
      </c>
      <c r="G49" s="216">
        <v>906</v>
      </c>
      <c r="H49" s="217"/>
    </row>
    <row r="50" spans="1:8" ht="27.6">
      <c r="A50" s="211" t="s">
        <v>282</v>
      </c>
      <c r="B50" s="212">
        <v>904</v>
      </c>
      <c r="C50" s="213">
        <v>8</v>
      </c>
      <c r="D50" s="213">
        <v>1</v>
      </c>
      <c r="E50" s="214" t="s">
        <v>597</v>
      </c>
      <c r="F50" s="215" t="s">
        <v>283</v>
      </c>
      <c r="G50" s="216">
        <v>184.8</v>
      </c>
      <c r="H50" s="217"/>
    </row>
    <row r="51" spans="1:8">
      <c r="A51" s="211" t="s">
        <v>284</v>
      </c>
      <c r="B51" s="212">
        <v>904</v>
      </c>
      <c r="C51" s="213">
        <v>8</v>
      </c>
      <c r="D51" s="213">
        <v>1</v>
      </c>
      <c r="E51" s="214" t="s">
        <v>597</v>
      </c>
      <c r="F51" s="215" t="s">
        <v>285</v>
      </c>
      <c r="G51" s="216">
        <v>0.1</v>
      </c>
      <c r="H51" s="217"/>
    </row>
    <row r="52" spans="1:8">
      <c r="A52" s="211" t="s">
        <v>598</v>
      </c>
      <c r="B52" s="212">
        <v>904</v>
      </c>
      <c r="C52" s="213">
        <v>8</v>
      </c>
      <c r="D52" s="213">
        <v>1</v>
      </c>
      <c r="E52" s="214" t="s">
        <v>599</v>
      </c>
      <c r="F52" s="215" t="s">
        <v>265</v>
      </c>
      <c r="G52" s="216">
        <v>8536</v>
      </c>
      <c r="H52" s="217"/>
    </row>
    <row r="53" spans="1:8" ht="27.6">
      <c r="A53" s="211" t="s">
        <v>352</v>
      </c>
      <c r="B53" s="212">
        <v>904</v>
      </c>
      <c r="C53" s="213">
        <v>8</v>
      </c>
      <c r="D53" s="213">
        <v>1</v>
      </c>
      <c r="E53" s="214" t="s">
        <v>600</v>
      </c>
      <c r="F53" s="215" t="s">
        <v>265</v>
      </c>
      <c r="G53" s="216">
        <v>6352.4</v>
      </c>
      <c r="H53" s="217"/>
    </row>
    <row r="54" spans="1:8" ht="55.2">
      <c r="A54" s="211" t="s">
        <v>273</v>
      </c>
      <c r="B54" s="212">
        <v>904</v>
      </c>
      <c r="C54" s="213">
        <v>8</v>
      </c>
      <c r="D54" s="213">
        <v>1</v>
      </c>
      <c r="E54" s="214" t="s">
        <v>600</v>
      </c>
      <c r="F54" s="215" t="s">
        <v>274</v>
      </c>
      <c r="G54" s="216">
        <v>5258.2</v>
      </c>
      <c r="H54" s="217"/>
    </row>
    <row r="55" spans="1:8" ht="27.6">
      <c r="A55" s="211" t="s">
        <v>282</v>
      </c>
      <c r="B55" s="212">
        <v>904</v>
      </c>
      <c r="C55" s="213">
        <v>8</v>
      </c>
      <c r="D55" s="213">
        <v>1</v>
      </c>
      <c r="E55" s="214" t="s">
        <v>600</v>
      </c>
      <c r="F55" s="215" t="s">
        <v>283</v>
      </c>
      <c r="G55" s="216">
        <v>1091.7</v>
      </c>
      <c r="H55" s="217"/>
    </row>
    <row r="56" spans="1:8">
      <c r="A56" s="211" t="s">
        <v>284</v>
      </c>
      <c r="B56" s="212">
        <v>904</v>
      </c>
      <c r="C56" s="213">
        <v>8</v>
      </c>
      <c r="D56" s="213">
        <v>1</v>
      </c>
      <c r="E56" s="214" t="s">
        <v>600</v>
      </c>
      <c r="F56" s="215" t="s">
        <v>285</v>
      </c>
      <c r="G56" s="216">
        <v>2.5</v>
      </c>
      <c r="H56" s="217"/>
    </row>
    <row r="57" spans="1:8" ht="41.4">
      <c r="A57" s="211" t="s">
        <v>601</v>
      </c>
      <c r="B57" s="212">
        <v>904</v>
      </c>
      <c r="C57" s="213">
        <v>8</v>
      </c>
      <c r="D57" s="213">
        <v>1</v>
      </c>
      <c r="E57" s="214" t="s">
        <v>602</v>
      </c>
      <c r="F57" s="215" t="s">
        <v>265</v>
      </c>
      <c r="G57" s="216">
        <v>58.2</v>
      </c>
      <c r="H57" s="217"/>
    </row>
    <row r="58" spans="1:8" ht="27.6">
      <c r="A58" s="211" t="s">
        <v>282</v>
      </c>
      <c r="B58" s="212">
        <v>904</v>
      </c>
      <c r="C58" s="213">
        <v>8</v>
      </c>
      <c r="D58" s="213">
        <v>1</v>
      </c>
      <c r="E58" s="214" t="s">
        <v>602</v>
      </c>
      <c r="F58" s="215" t="s">
        <v>283</v>
      </c>
      <c r="G58" s="216">
        <v>58.2</v>
      </c>
      <c r="H58" s="217"/>
    </row>
    <row r="59" spans="1:8" ht="41.4">
      <c r="A59" s="211" t="s">
        <v>191</v>
      </c>
      <c r="B59" s="212">
        <v>904</v>
      </c>
      <c r="C59" s="213">
        <v>8</v>
      </c>
      <c r="D59" s="213">
        <v>1</v>
      </c>
      <c r="E59" s="214" t="s">
        <v>603</v>
      </c>
      <c r="F59" s="215" t="s">
        <v>265</v>
      </c>
      <c r="G59" s="216">
        <v>2067.1999999999998</v>
      </c>
      <c r="H59" s="217"/>
    </row>
    <row r="60" spans="1:8" ht="55.2">
      <c r="A60" s="211" t="s">
        <v>273</v>
      </c>
      <c r="B60" s="212">
        <v>904</v>
      </c>
      <c r="C60" s="213">
        <v>8</v>
      </c>
      <c r="D60" s="213">
        <v>1</v>
      </c>
      <c r="E60" s="214" t="s">
        <v>603</v>
      </c>
      <c r="F60" s="215" t="s">
        <v>274</v>
      </c>
      <c r="G60" s="216">
        <v>2067.1999999999998</v>
      </c>
      <c r="H60" s="217"/>
    </row>
    <row r="61" spans="1:8" ht="27.6">
      <c r="A61" s="211" t="s">
        <v>604</v>
      </c>
      <c r="B61" s="212">
        <v>904</v>
      </c>
      <c r="C61" s="213">
        <v>8</v>
      </c>
      <c r="D61" s="213">
        <v>1</v>
      </c>
      <c r="E61" s="214" t="s">
        <v>605</v>
      </c>
      <c r="F61" s="215" t="s">
        <v>265</v>
      </c>
      <c r="G61" s="216">
        <v>58.2</v>
      </c>
      <c r="H61" s="217"/>
    </row>
    <row r="62" spans="1:8" ht="27.6">
      <c r="A62" s="211" t="s">
        <v>282</v>
      </c>
      <c r="B62" s="212">
        <v>904</v>
      </c>
      <c r="C62" s="213">
        <v>8</v>
      </c>
      <c r="D62" s="213">
        <v>1</v>
      </c>
      <c r="E62" s="214" t="s">
        <v>605</v>
      </c>
      <c r="F62" s="215" t="s">
        <v>283</v>
      </c>
      <c r="G62" s="216">
        <v>58.2</v>
      </c>
      <c r="H62" s="217"/>
    </row>
    <row r="63" spans="1:8" ht="41.4">
      <c r="A63" s="211" t="s">
        <v>291</v>
      </c>
      <c r="B63" s="212">
        <v>904</v>
      </c>
      <c r="C63" s="213">
        <v>8</v>
      </c>
      <c r="D63" s="213">
        <v>1</v>
      </c>
      <c r="E63" s="214" t="s">
        <v>292</v>
      </c>
      <c r="F63" s="215" t="s">
        <v>265</v>
      </c>
      <c r="G63" s="216">
        <v>240</v>
      </c>
      <c r="H63" s="217"/>
    </row>
    <row r="64" spans="1:8" ht="41.4">
      <c r="A64" s="211" t="s">
        <v>484</v>
      </c>
      <c r="B64" s="212">
        <v>904</v>
      </c>
      <c r="C64" s="213">
        <v>8</v>
      </c>
      <c r="D64" s="213">
        <v>1</v>
      </c>
      <c r="E64" s="214" t="s">
        <v>485</v>
      </c>
      <c r="F64" s="215" t="s">
        <v>265</v>
      </c>
      <c r="G64" s="216">
        <v>156</v>
      </c>
      <c r="H64" s="217"/>
    </row>
    <row r="65" spans="1:8" ht="27.6">
      <c r="A65" s="211" t="s">
        <v>295</v>
      </c>
      <c r="B65" s="212">
        <v>904</v>
      </c>
      <c r="C65" s="213">
        <v>8</v>
      </c>
      <c r="D65" s="213">
        <v>1</v>
      </c>
      <c r="E65" s="214" t="s">
        <v>486</v>
      </c>
      <c r="F65" s="215" t="s">
        <v>265</v>
      </c>
      <c r="G65" s="216">
        <v>156</v>
      </c>
      <c r="H65" s="217"/>
    </row>
    <row r="66" spans="1:8" ht="27.6">
      <c r="A66" s="211" t="s">
        <v>282</v>
      </c>
      <c r="B66" s="212">
        <v>904</v>
      </c>
      <c r="C66" s="213">
        <v>8</v>
      </c>
      <c r="D66" s="213">
        <v>1</v>
      </c>
      <c r="E66" s="214" t="s">
        <v>486</v>
      </c>
      <c r="F66" s="215" t="s">
        <v>283</v>
      </c>
      <c r="G66" s="216">
        <v>156</v>
      </c>
      <c r="H66" s="217"/>
    </row>
    <row r="67" spans="1:8" ht="41.4">
      <c r="A67" s="211" t="s">
        <v>487</v>
      </c>
      <c r="B67" s="212">
        <v>904</v>
      </c>
      <c r="C67" s="213">
        <v>8</v>
      </c>
      <c r="D67" s="213">
        <v>1</v>
      </c>
      <c r="E67" s="214" t="s">
        <v>488</v>
      </c>
      <c r="F67" s="215" t="s">
        <v>265</v>
      </c>
      <c r="G67" s="216">
        <v>84</v>
      </c>
      <c r="H67" s="217"/>
    </row>
    <row r="68" spans="1:8" ht="27.6">
      <c r="A68" s="211" t="s">
        <v>295</v>
      </c>
      <c r="B68" s="212">
        <v>904</v>
      </c>
      <c r="C68" s="213">
        <v>8</v>
      </c>
      <c r="D68" s="213">
        <v>1</v>
      </c>
      <c r="E68" s="214" t="s">
        <v>489</v>
      </c>
      <c r="F68" s="215" t="s">
        <v>265</v>
      </c>
      <c r="G68" s="216">
        <v>84</v>
      </c>
      <c r="H68" s="217"/>
    </row>
    <row r="69" spans="1:8" ht="27.6">
      <c r="A69" s="211" t="s">
        <v>282</v>
      </c>
      <c r="B69" s="212">
        <v>904</v>
      </c>
      <c r="C69" s="213">
        <v>8</v>
      </c>
      <c r="D69" s="213">
        <v>1</v>
      </c>
      <c r="E69" s="214" t="s">
        <v>489</v>
      </c>
      <c r="F69" s="215" t="s">
        <v>283</v>
      </c>
      <c r="G69" s="216">
        <v>84</v>
      </c>
      <c r="H69" s="217"/>
    </row>
    <row r="70" spans="1:8" ht="27.6">
      <c r="A70" s="211" t="s">
        <v>493</v>
      </c>
      <c r="B70" s="212">
        <v>904</v>
      </c>
      <c r="C70" s="213">
        <v>8</v>
      </c>
      <c r="D70" s="213">
        <v>1</v>
      </c>
      <c r="E70" s="214" t="s">
        <v>494</v>
      </c>
      <c r="F70" s="215" t="s">
        <v>265</v>
      </c>
      <c r="G70" s="216">
        <v>526</v>
      </c>
      <c r="H70" s="217"/>
    </row>
    <row r="71" spans="1:8" ht="41.4">
      <c r="A71" s="211" t="s">
        <v>606</v>
      </c>
      <c r="B71" s="212">
        <v>904</v>
      </c>
      <c r="C71" s="213">
        <v>8</v>
      </c>
      <c r="D71" s="213">
        <v>1</v>
      </c>
      <c r="E71" s="214" t="s">
        <v>607</v>
      </c>
      <c r="F71" s="215" t="s">
        <v>265</v>
      </c>
      <c r="G71" s="216">
        <v>300</v>
      </c>
      <c r="H71" s="217"/>
    </row>
    <row r="72" spans="1:8" ht="27.6">
      <c r="A72" s="211" t="s">
        <v>295</v>
      </c>
      <c r="B72" s="212">
        <v>904</v>
      </c>
      <c r="C72" s="213">
        <v>8</v>
      </c>
      <c r="D72" s="213">
        <v>1</v>
      </c>
      <c r="E72" s="214" t="s">
        <v>608</v>
      </c>
      <c r="F72" s="215" t="s">
        <v>265</v>
      </c>
      <c r="G72" s="216">
        <v>300</v>
      </c>
      <c r="H72" s="217"/>
    </row>
    <row r="73" spans="1:8" ht="27.6">
      <c r="A73" s="211" t="s">
        <v>282</v>
      </c>
      <c r="B73" s="212">
        <v>904</v>
      </c>
      <c r="C73" s="213">
        <v>8</v>
      </c>
      <c r="D73" s="213">
        <v>1</v>
      </c>
      <c r="E73" s="214" t="s">
        <v>608</v>
      </c>
      <c r="F73" s="215" t="s">
        <v>283</v>
      </c>
      <c r="G73" s="216">
        <v>300</v>
      </c>
      <c r="H73" s="217"/>
    </row>
    <row r="74" spans="1:8" ht="27.6">
      <c r="A74" s="211" t="s">
        <v>609</v>
      </c>
      <c r="B74" s="212">
        <v>904</v>
      </c>
      <c r="C74" s="213">
        <v>8</v>
      </c>
      <c r="D74" s="213">
        <v>1</v>
      </c>
      <c r="E74" s="214" t="s">
        <v>610</v>
      </c>
      <c r="F74" s="215" t="s">
        <v>265</v>
      </c>
      <c r="G74" s="216">
        <v>226</v>
      </c>
      <c r="H74" s="217"/>
    </row>
    <row r="75" spans="1:8" ht="27.6">
      <c r="A75" s="211" t="s">
        <v>295</v>
      </c>
      <c r="B75" s="212">
        <v>904</v>
      </c>
      <c r="C75" s="213">
        <v>8</v>
      </c>
      <c r="D75" s="213">
        <v>1</v>
      </c>
      <c r="E75" s="214" t="s">
        <v>611</v>
      </c>
      <c r="F75" s="215" t="s">
        <v>265</v>
      </c>
      <c r="G75" s="216">
        <v>226</v>
      </c>
      <c r="H75" s="217"/>
    </row>
    <row r="76" spans="1:8" ht="27.6">
      <c r="A76" s="211" t="s">
        <v>282</v>
      </c>
      <c r="B76" s="212">
        <v>904</v>
      </c>
      <c r="C76" s="213">
        <v>8</v>
      </c>
      <c r="D76" s="213">
        <v>1</v>
      </c>
      <c r="E76" s="214" t="s">
        <v>611</v>
      </c>
      <c r="F76" s="215" t="s">
        <v>283</v>
      </c>
      <c r="G76" s="216">
        <v>226</v>
      </c>
      <c r="H76" s="217"/>
    </row>
    <row r="77" spans="1:8">
      <c r="A77" s="211" t="s">
        <v>612</v>
      </c>
      <c r="B77" s="212">
        <v>904</v>
      </c>
      <c r="C77" s="213">
        <v>8</v>
      </c>
      <c r="D77" s="213">
        <v>4</v>
      </c>
      <c r="E77" s="214" t="s">
        <v>265</v>
      </c>
      <c r="F77" s="215" t="s">
        <v>265</v>
      </c>
      <c r="G77" s="216">
        <v>1049.9000000000001</v>
      </c>
      <c r="H77" s="217"/>
    </row>
    <row r="78" spans="1:8" ht="27.6">
      <c r="A78" s="211" t="s">
        <v>267</v>
      </c>
      <c r="B78" s="212">
        <v>904</v>
      </c>
      <c r="C78" s="213">
        <v>8</v>
      </c>
      <c r="D78" s="213">
        <v>4</v>
      </c>
      <c r="E78" s="214" t="s">
        <v>268</v>
      </c>
      <c r="F78" s="215" t="s">
        <v>265</v>
      </c>
      <c r="G78" s="216">
        <v>1049.9000000000001</v>
      </c>
      <c r="H78" s="217"/>
    </row>
    <row r="79" spans="1:8">
      <c r="A79" s="211" t="s">
        <v>278</v>
      </c>
      <c r="B79" s="212">
        <v>904</v>
      </c>
      <c r="C79" s="213">
        <v>8</v>
      </c>
      <c r="D79" s="213">
        <v>4</v>
      </c>
      <c r="E79" s="214" t="s">
        <v>279</v>
      </c>
      <c r="F79" s="215" t="s">
        <v>265</v>
      </c>
      <c r="G79" s="216">
        <v>1049.9000000000001</v>
      </c>
      <c r="H79" s="217"/>
    </row>
    <row r="80" spans="1:8" ht="27.6">
      <c r="A80" s="211" t="s">
        <v>271</v>
      </c>
      <c r="B80" s="212">
        <v>904</v>
      </c>
      <c r="C80" s="213">
        <v>8</v>
      </c>
      <c r="D80" s="213">
        <v>4</v>
      </c>
      <c r="E80" s="214" t="s">
        <v>280</v>
      </c>
      <c r="F80" s="215" t="s">
        <v>265</v>
      </c>
      <c r="G80" s="216">
        <v>246.1</v>
      </c>
      <c r="H80" s="217"/>
    </row>
    <row r="81" spans="1:8" ht="55.2">
      <c r="A81" s="211" t="s">
        <v>273</v>
      </c>
      <c r="B81" s="212">
        <v>904</v>
      </c>
      <c r="C81" s="213">
        <v>8</v>
      </c>
      <c r="D81" s="213">
        <v>4</v>
      </c>
      <c r="E81" s="214" t="s">
        <v>280</v>
      </c>
      <c r="F81" s="215" t="s">
        <v>274</v>
      </c>
      <c r="G81" s="216">
        <v>246.1</v>
      </c>
      <c r="H81" s="217"/>
    </row>
    <row r="82" spans="1:8">
      <c r="A82" s="211" t="s">
        <v>275</v>
      </c>
      <c r="B82" s="212">
        <v>904</v>
      </c>
      <c r="C82" s="213">
        <v>8</v>
      </c>
      <c r="D82" s="213">
        <v>4</v>
      </c>
      <c r="E82" s="214" t="s">
        <v>281</v>
      </c>
      <c r="F82" s="215" t="s">
        <v>265</v>
      </c>
      <c r="G82" s="216">
        <v>803.8</v>
      </c>
      <c r="H82" s="217"/>
    </row>
    <row r="83" spans="1:8" ht="55.2">
      <c r="A83" s="211" t="s">
        <v>273</v>
      </c>
      <c r="B83" s="212">
        <v>904</v>
      </c>
      <c r="C83" s="213">
        <v>8</v>
      </c>
      <c r="D83" s="213">
        <v>4</v>
      </c>
      <c r="E83" s="214" t="s">
        <v>281</v>
      </c>
      <c r="F83" s="215" t="s">
        <v>274</v>
      </c>
      <c r="G83" s="216">
        <v>793.9</v>
      </c>
      <c r="H83" s="217"/>
    </row>
    <row r="84" spans="1:8" ht="27.6">
      <c r="A84" s="211" t="s">
        <v>282</v>
      </c>
      <c r="B84" s="212">
        <v>904</v>
      </c>
      <c r="C84" s="213">
        <v>8</v>
      </c>
      <c r="D84" s="213">
        <v>4</v>
      </c>
      <c r="E84" s="214" t="s">
        <v>281</v>
      </c>
      <c r="F84" s="215" t="s">
        <v>283</v>
      </c>
      <c r="G84" s="216">
        <v>9.8000000000000007</v>
      </c>
      <c r="H84" s="217"/>
    </row>
    <row r="85" spans="1:8">
      <c r="A85" s="211" t="s">
        <v>284</v>
      </c>
      <c r="B85" s="212">
        <v>904</v>
      </c>
      <c r="C85" s="213">
        <v>8</v>
      </c>
      <c r="D85" s="213">
        <v>4</v>
      </c>
      <c r="E85" s="214" t="s">
        <v>281</v>
      </c>
      <c r="F85" s="215" t="s">
        <v>285</v>
      </c>
      <c r="G85" s="216">
        <v>0.1</v>
      </c>
      <c r="H85" s="217"/>
    </row>
    <row r="86" spans="1:8" s="210" customFormat="1">
      <c r="A86" s="204" t="s">
        <v>689</v>
      </c>
      <c r="B86" s="205">
        <v>907</v>
      </c>
      <c r="C86" s="206">
        <v>0</v>
      </c>
      <c r="D86" s="206">
        <v>0</v>
      </c>
      <c r="E86" s="207" t="s">
        <v>265</v>
      </c>
      <c r="F86" s="208" t="s">
        <v>265</v>
      </c>
      <c r="G86" s="209">
        <v>549561.9</v>
      </c>
      <c r="H86" s="203"/>
    </row>
    <row r="87" spans="1:8">
      <c r="A87" s="211" t="s">
        <v>423</v>
      </c>
      <c r="B87" s="212">
        <v>907</v>
      </c>
      <c r="C87" s="213">
        <v>7</v>
      </c>
      <c r="D87" s="213">
        <v>0</v>
      </c>
      <c r="E87" s="214" t="s">
        <v>265</v>
      </c>
      <c r="F87" s="215" t="s">
        <v>265</v>
      </c>
      <c r="G87" s="216">
        <v>543855</v>
      </c>
      <c r="H87" s="217"/>
    </row>
    <row r="88" spans="1:8">
      <c r="A88" s="211" t="s">
        <v>424</v>
      </c>
      <c r="B88" s="212">
        <v>907</v>
      </c>
      <c r="C88" s="213">
        <v>7</v>
      </c>
      <c r="D88" s="213">
        <v>1</v>
      </c>
      <c r="E88" s="214" t="s">
        <v>265</v>
      </c>
      <c r="F88" s="215" t="s">
        <v>265</v>
      </c>
      <c r="G88" s="216">
        <v>148856.29999999999</v>
      </c>
      <c r="H88" s="217"/>
    </row>
    <row r="89" spans="1:8">
      <c r="A89" s="211" t="s">
        <v>425</v>
      </c>
      <c r="B89" s="212">
        <v>907</v>
      </c>
      <c r="C89" s="213">
        <v>7</v>
      </c>
      <c r="D89" s="213">
        <v>1</v>
      </c>
      <c r="E89" s="214" t="s">
        <v>426</v>
      </c>
      <c r="F89" s="215" t="s">
        <v>265</v>
      </c>
      <c r="G89" s="216">
        <v>147762.79999999999</v>
      </c>
      <c r="H89" s="217"/>
    </row>
    <row r="90" spans="1:8" ht="27.6">
      <c r="A90" s="211" t="s">
        <v>352</v>
      </c>
      <c r="B90" s="212">
        <v>907</v>
      </c>
      <c r="C90" s="213">
        <v>7</v>
      </c>
      <c r="D90" s="213">
        <v>1</v>
      </c>
      <c r="E90" s="214" t="s">
        <v>427</v>
      </c>
      <c r="F90" s="215" t="s">
        <v>265</v>
      </c>
      <c r="G90" s="216">
        <v>31437.5</v>
      </c>
      <c r="H90" s="217"/>
    </row>
    <row r="91" spans="1:8" ht="55.2">
      <c r="A91" s="211" t="s">
        <v>273</v>
      </c>
      <c r="B91" s="212">
        <v>907</v>
      </c>
      <c r="C91" s="213">
        <v>7</v>
      </c>
      <c r="D91" s="213">
        <v>1</v>
      </c>
      <c r="E91" s="214" t="s">
        <v>427</v>
      </c>
      <c r="F91" s="215" t="s">
        <v>274</v>
      </c>
      <c r="G91" s="216">
        <v>1.9</v>
      </c>
      <c r="H91" s="217"/>
    </row>
    <row r="92" spans="1:8" ht="27.6">
      <c r="A92" s="211" t="s">
        <v>282</v>
      </c>
      <c r="B92" s="212">
        <v>907</v>
      </c>
      <c r="C92" s="213">
        <v>7</v>
      </c>
      <c r="D92" s="213">
        <v>1</v>
      </c>
      <c r="E92" s="214" t="s">
        <v>427</v>
      </c>
      <c r="F92" s="215" t="s">
        <v>283</v>
      </c>
      <c r="G92" s="216">
        <v>31253.200000000001</v>
      </c>
      <c r="H92" s="217"/>
    </row>
    <row r="93" spans="1:8">
      <c r="A93" s="211" t="s">
        <v>284</v>
      </c>
      <c r="B93" s="212">
        <v>907</v>
      </c>
      <c r="C93" s="213">
        <v>7</v>
      </c>
      <c r="D93" s="213">
        <v>1</v>
      </c>
      <c r="E93" s="214" t="s">
        <v>427</v>
      </c>
      <c r="F93" s="215" t="s">
        <v>285</v>
      </c>
      <c r="G93" s="216">
        <v>182.4</v>
      </c>
      <c r="H93" s="217"/>
    </row>
    <row r="94" spans="1:8" ht="41.4">
      <c r="A94" s="211" t="s">
        <v>191</v>
      </c>
      <c r="B94" s="212">
        <v>907</v>
      </c>
      <c r="C94" s="213">
        <v>7</v>
      </c>
      <c r="D94" s="213">
        <v>1</v>
      </c>
      <c r="E94" s="214" t="s">
        <v>428</v>
      </c>
      <c r="F94" s="215" t="s">
        <v>265</v>
      </c>
      <c r="G94" s="216">
        <v>2000</v>
      </c>
      <c r="H94" s="217"/>
    </row>
    <row r="95" spans="1:8" ht="27.6">
      <c r="A95" s="211" t="s">
        <v>282</v>
      </c>
      <c r="B95" s="212">
        <v>907</v>
      </c>
      <c r="C95" s="213">
        <v>7</v>
      </c>
      <c r="D95" s="213">
        <v>1</v>
      </c>
      <c r="E95" s="214" t="s">
        <v>428</v>
      </c>
      <c r="F95" s="215" t="s">
        <v>283</v>
      </c>
      <c r="G95" s="216">
        <v>2000</v>
      </c>
      <c r="H95" s="217"/>
    </row>
    <row r="96" spans="1:8" ht="55.2">
      <c r="A96" s="211" t="s">
        <v>429</v>
      </c>
      <c r="B96" s="212">
        <v>907</v>
      </c>
      <c r="C96" s="213">
        <v>7</v>
      </c>
      <c r="D96" s="213">
        <v>1</v>
      </c>
      <c r="E96" s="214" t="s">
        <v>430</v>
      </c>
      <c r="F96" s="215" t="s">
        <v>265</v>
      </c>
      <c r="G96" s="216">
        <v>114325.3</v>
      </c>
      <c r="H96" s="217"/>
    </row>
    <row r="97" spans="1:8" ht="55.2">
      <c r="A97" s="211" t="s">
        <v>273</v>
      </c>
      <c r="B97" s="212">
        <v>907</v>
      </c>
      <c r="C97" s="213">
        <v>7</v>
      </c>
      <c r="D97" s="213">
        <v>1</v>
      </c>
      <c r="E97" s="214" t="s">
        <v>430</v>
      </c>
      <c r="F97" s="215" t="s">
        <v>274</v>
      </c>
      <c r="G97" s="216">
        <v>113516.8</v>
      </c>
      <c r="H97" s="217"/>
    </row>
    <row r="98" spans="1:8" ht="27.6">
      <c r="A98" s="211" t="s">
        <v>282</v>
      </c>
      <c r="B98" s="212">
        <v>907</v>
      </c>
      <c r="C98" s="213">
        <v>7</v>
      </c>
      <c r="D98" s="213">
        <v>1</v>
      </c>
      <c r="E98" s="214" t="s">
        <v>430</v>
      </c>
      <c r="F98" s="215" t="s">
        <v>283</v>
      </c>
      <c r="G98" s="216">
        <v>808.5</v>
      </c>
      <c r="H98" s="217"/>
    </row>
    <row r="99" spans="1:8" ht="27.6">
      <c r="A99" s="211" t="s">
        <v>431</v>
      </c>
      <c r="B99" s="212">
        <v>907</v>
      </c>
      <c r="C99" s="213">
        <v>7</v>
      </c>
      <c r="D99" s="213">
        <v>1</v>
      </c>
      <c r="E99" s="214" t="s">
        <v>432</v>
      </c>
      <c r="F99" s="215" t="s">
        <v>265</v>
      </c>
      <c r="G99" s="216">
        <v>303</v>
      </c>
      <c r="H99" s="217"/>
    </row>
    <row r="100" spans="1:8" ht="41.4">
      <c r="A100" s="211" t="s">
        <v>433</v>
      </c>
      <c r="B100" s="212">
        <v>907</v>
      </c>
      <c r="C100" s="213">
        <v>7</v>
      </c>
      <c r="D100" s="213">
        <v>1</v>
      </c>
      <c r="E100" s="214" t="s">
        <v>434</v>
      </c>
      <c r="F100" s="215" t="s">
        <v>265</v>
      </c>
      <c r="G100" s="216">
        <v>303</v>
      </c>
      <c r="H100" s="217"/>
    </row>
    <row r="101" spans="1:8" ht="27.6">
      <c r="A101" s="211" t="s">
        <v>295</v>
      </c>
      <c r="B101" s="212">
        <v>907</v>
      </c>
      <c r="C101" s="213">
        <v>7</v>
      </c>
      <c r="D101" s="213">
        <v>1</v>
      </c>
      <c r="E101" s="214" t="s">
        <v>435</v>
      </c>
      <c r="F101" s="215" t="s">
        <v>265</v>
      </c>
      <c r="G101" s="216">
        <v>303</v>
      </c>
      <c r="H101" s="217"/>
    </row>
    <row r="102" spans="1:8" ht="27.6">
      <c r="A102" s="211" t="s">
        <v>282</v>
      </c>
      <c r="B102" s="212">
        <v>907</v>
      </c>
      <c r="C102" s="213">
        <v>7</v>
      </c>
      <c r="D102" s="213">
        <v>1</v>
      </c>
      <c r="E102" s="214" t="s">
        <v>435</v>
      </c>
      <c r="F102" s="215" t="s">
        <v>283</v>
      </c>
      <c r="G102" s="216">
        <v>303</v>
      </c>
      <c r="H102" s="217"/>
    </row>
    <row r="103" spans="1:8" ht="27.6">
      <c r="A103" s="211" t="s">
        <v>436</v>
      </c>
      <c r="B103" s="212">
        <v>907</v>
      </c>
      <c r="C103" s="213">
        <v>7</v>
      </c>
      <c r="D103" s="213">
        <v>1</v>
      </c>
      <c r="E103" s="214" t="s">
        <v>437</v>
      </c>
      <c r="F103" s="215" t="s">
        <v>265</v>
      </c>
      <c r="G103" s="216">
        <v>184.1</v>
      </c>
      <c r="H103" s="217"/>
    </row>
    <row r="104" spans="1:8">
      <c r="A104" s="211" t="s">
        <v>438</v>
      </c>
      <c r="B104" s="212">
        <v>907</v>
      </c>
      <c r="C104" s="213">
        <v>7</v>
      </c>
      <c r="D104" s="213">
        <v>1</v>
      </c>
      <c r="E104" s="214" t="s">
        <v>439</v>
      </c>
      <c r="F104" s="215" t="s">
        <v>265</v>
      </c>
      <c r="G104" s="216">
        <v>28.9</v>
      </c>
      <c r="H104" s="217"/>
    </row>
    <row r="105" spans="1:8" ht="27.6">
      <c r="A105" s="211" t="s">
        <v>295</v>
      </c>
      <c r="B105" s="212">
        <v>907</v>
      </c>
      <c r="C105" s="213">
        <v>7</v>
      </c>
      <c r="D105" s="213">
        <v>1</v>
      </c>
      <c r="E105" s="214" t="s">
        <v>440</v>
      </c>
      <c r="F105" s="215" t="s">
        <v>265</v>
      </c>
      <c r="G105" s="216">
        <v>28.9</v>
      </c>
      <c r="H105" s="217"/>
    </row>
    <row r="106" spans="1:8" ht="27.6">
      <c r="A106" s="211" t="s">
        <v>282</v>
      </c>
      <c r="B106" s="212">
        <v>907</v>
      </c>
      <c r="C106" s="213">
        <v>7</v>
      </c>
      <c r="D106" s="213">
        <v>1</v>
      </c>
      <c r="E106" s="214" t="s">
        <v>440</v>
      </c>
      <c r="F106" s="215" t="s">
        <v>283</v>
      </c>
      <c r="G106" s="216">
        <v>28.9</v>
      </c>
      <c r="H106" s="217"/>
    </row>
    <row r="107" spans="1:8" ht="27.6">
      <c r="A107" s="211" t="s">
        <v>441</v>
      </c>
      <c r="B107" s="212">
        <v>907</v>
      </c>
      <c r="C107" s="213">
        <v>7</v>
      </c>
      <c r="D107" s="213">
        <v>1</v>
      </c>
      <c r="E107" s="214" t="s">
        <v>442</v>
      </c>
      <c r="F107" s="215" t="s">
        <v>265</v>
      </c>
      <c r="G107" s="216">
        <v>155.19999999999999</v>
      </c>
      <c r="H107" s="217"/>
    </row>
    <row r="108" spans="1:8" ht="27.6">
      <c r="A108" s="211" t="s">
        <v>295</v>
      </c>
      <c r="B108" s="212">
        <v>907</v>
      </c>
      <c r="C108" s="213">
        <v>7</v>
      </c>
      <c r="D108" s="213">
        <v>1</v>
      </c>
      <c r="E108" s="214" t="s">
        <v>443</v>
      </c>
      <c r="F108" s="215" t="s">
        <v>265</v>
      </c>
      <c r="G108" s="216">
        <v>155.19999999999999</v>
      </c>
      <c r="H108" s="217"/>
    </row>
    <row r="109" spans="1:8" ht="27.6">
      <c r="A109" s="211" t="s">
        <v>282</v>
      </c>
      <c r="B109" s="212">
        <v>907</v>
      </c>
      <c r="C109" s="213">
        <v>7</v>
      </c>
      <c r="D109" s="213">
        <v>1</v>
      </c>
      <c r="E109" s="214" t="s">
        <v>443</v>
      </c>
      <c r="F109" s="215" t="s">
        <v>283</v>
      </c>
      <c r="G109" s="216">
        <v>155.19999999999999</v>
      </c>
      <c r="H109" s="217"/>
    </row>
    <row r="110" spans="1:8" ht="26.4" customHeight="1">
      <c r="A110" s="211" t="s">
        <v>444</v>
      </c>
      <c r="B110" s="212">
        <v>907</v>
      </c>
      <c r="C110" s="213">
        <v>7</v>
      </c>
      <c r="D110" s="213">
        <v>1</v>
      </c>
      <c r="E110" s="214" t="s">
        <v>445</v>
      </c>
      <c r="F110" s="215" t="s">
        <v>265</v>
      </c>
      <c r="G110" s="216">
        <v>586.4</v>
      </c>
      <c r="H110" s="217"/>
    </row>
    <row r="111" spans="1:8" ht="55.95" customHeight="1">
      <c r="A111" s="211" t="s">
        <v>446</v>
      </c>
      <c r="B111" s="212">
        <v>907</v>
      </c>
      <c r="C111" s="213">
        <v>7</v>
      </c>
      <c r="D111" s="213">
        <v>1</v>
      </c>
      <c r="E111" s="214" t="s">
        <v>447</v>
      </c>
      <c r="F111" s="215" t="s">
        <v>265</v>
      </c>
      <c r="G111" s="216">
        <v>586.4</v>
      </c>
      <c r="H111" s="217"/>
    </row>
    <row r="112" spans="1:8" ht="27.6">
      <c r="A112" s="211" t="s">
        <v>295</v>
      </c>
      <c r="B112" s="212">
        <v>907</v>
      </c>
      <c r="C112" s="213">
        <v>7</v>
      </c>
      <c r="D112" s="213">
        <v>1</v>
      </c>
      <c r="E112" s="214" t="s">
        <v>448</v>
      </c>
      <c r="F112" s="215" t="s">
        <v>265</v>
      </c>
      <c r="G112" s="216">
        <v>586.4</v>
      </c>
      <c r="H112" s="217"/>
    </row>
    <row r="113" spans="1:8" ht="27.6">
      <c r="A113" s="211" t="s">
        <v>282</v>
      </c>
      <c r="B113" s="212">
        <v>907</v>
      </c>
      <c r="C113" s="213">
        <v>7</v>
      </c>
      <c r="D113" s="213">
        <v>1</v>
      </c>
      <c r="E113" s="214" t="s">
        <v>448</v>
      </c>
      <c r="F113" s="215" t="s">
        <v>283</v>
      </c>
      <c r="G113" s="216">
        <v>586.4</v>
      </c>
      <c r="H113" s="217"/>
    </row>
    <row r="114" spans="1:8" ht="27.6">
      <c r="A114" s="211" t="s">
        <v>449</v>
      </c>
      <c r="B114" s="212">
        <v>907</v>
      </c>
      <c r="C114" s="213">
        <v>7</v>
      </c>
      <c r="D114" s="213">
        <v>1</v>
      </c>
      <c r="E114" s="214" t="s">
        <v>450</v>
      </c>
      <c r="F114" s="215" t="s">
        <v>265</v>
      </c>
      <c r="G114" s="216">
        <v>20</v>
      </c>
      <c r="H114" s="217"/>
    </row>
    <row r="115" spans="1:8" ht="27.6">
      <c r="A115" s="211" t="s">
        <v>451</v>
      </c>
      <c r="B115" s="212">
        <v>907</v>
      </c>
      <c r="C115" s="213">
        <v>7</v>
      </c>
      <c r="D115" s="213">
        <v>1</v>
      </c>
      <c r="E115" s="214" t="s">
        <v>452</v>
      </c>
      <c r="F115" s="215" t="s">
        <v>265</v>
      </c>
      <c r="G115" s="216">
        <v>20</v>
      </c>
      <c r="H115" s="217"/>
    </row>
    <row r="116" spans="1:8" ht="41.4">
      <c r="A116" s="211" t="s">
        <v>453</v>
      </c>
      <c r="B116" s="212">
        <v>907</v>
      </c>
      <c r="C116" s="213">
        <v>7</v>
      </c>
      <c r="D116" s="213">
        <v>1</v>
      </c>
      <c r="E116" s="214" t="s">
        <v>454</v>
      </c>
      <c r="F116" s="215" t="s">
        <v>265</v>
      </c>
      <c r="G116" s="216">
        <v>19</v>
      </c>
      <c r="H116" s="217"/>
    </row>
    <row r="117" spans="1:8" ht="27.6">
      <c r="A117" s="211" t="s">
        <v>282</v>
      </c>
      <c r="B117" s="212">
        <v>907</v>
      </c>
      <c r="C117" s="213">
        <v>7</v>
      </c>
      <c r="D117" s="213">
        <v>1</v>
      </c>
      <c r="E117" s="214" t="s">
        <v>454</v>
      </c>
      <c r="F117" s="215" t="s">
        <v>283</v>
      </c>
      <c r="G117" s="216">
        <v>19</v>
      </c>
      <c r="H117" s="217"/>
    </row>
    <row r="118" spans="1:8" ht="27.6">
      <c r="A118" s="211" t="s">
        <v>455</v>
      </c>
      <c r="B118" s="212">
        <v>907</v>
      </c>
      <c r="C118" s="213">
        <v>7</v>
      </c>
      <c r="D118" s="213">
        <v>1</v>
      </c>
      <c r="E118" s="214" t="s">
        <v>456</v>
      </c>
      <c r="F118" s="215" t="s">
        <v>265</v>
      </c>
      <c r="G118" s="216">
        <v>1</v>
      </c>
      <c r="H118" s="217"/>
    </row>
    <row r="119" spans="1:8" ht="27.6">
      <c r="A119" s="211" t="s">
        <v>282</v>
      </c>
      <c r="B119" s="212">
        <v>907</v>
      </c>
      <c r="C119" s="213">
        <v>7</v>
      </c>
      <c r="D119" s="213">
        <v>1</v>
      </c>
      <c r="E119" s="214" t="s">
        <v>456</v>
      </c>
      <c r="F119" s="215" t="s">
        <v>283</v>
      </c>
      <c r="G119" s="216">
        <v>1</v>
      </c>
      <c r="H119" s="217"/>
    </row>
    <row r="120" spans="1:8">
      <c r="A120" s="211" t="s">
        <v>457</v>
      </c>
      <c r="B120" s="212">
        <v>907</v>
      </c>
      <c r="C120" s="213">
        <v>7</v>
      </c>
      <c r="D120" s="213">
        <v>2</v>
      </c>
      <c r="E120" s="214" t="s">
        <v>265</v>
      </c>
      <c r="F120" s="215" t="s">
        <v>265</v>
      </c>
      <c r="G120" s="216">
        <v>385372.5</v>
      </c>
      <c r="H120" s="217"/>
    </row>
    <row r="121" spans="1:8" ht="13.8" customHeight="1">
      <c r="A121" s="211" t="s">
        <v>458</v>
      </c>
      <c r="B121" s="212">
        <v>907</v>
      </c>
      <c r="C121" s="213">
        <v>7</v>
      </c>
      <c r="D121" s="213">
        <v>2</v>
      </c>
      <c r="E121" s="214" t="s">
        <v>459</v>
      </c>
      <c r="F121" s="215" t="s">
        <v>265</v>
      </c>
      <c r="G121" s="216">
        <v>337234.1</v>
      </c>
      <c r="H121" s="217"/>
    </row>
    <row r="122" spans="1:8" ht="27.6">
      <c r="A122" s="211" t="s">
        <v>352</v>
      </c>
      <c r="B122" s="212">
        <v>907</v>
      </c>
      <c r="C122" s="213">
        <v>7</v>
      </c>
      <c r="D122" s="213">
        <v>2</v>
      </c>
      <c r="E122" s="214" t="s">
        <v>460</v>
      </c>
      <c r="F122" s="215" t="s">
        <v>265</v>
      </c>
      <c r="G122" s="216">
        <v>23519.9</v>
      </c>
      <c r="H122" s="217"/>
    </row>
    <row r="123" spans="1:8" ht="55.2">
      <c r="A123" s="211" t="s">
        <v>273</v>
      </c>
      <c r="B123" s="212">
        <v>907</v>
      </c>
      <c r="C123" s="213">
        <v>7</v>
      </c>
      <c r="D123" s="213">
        <v>2</v>
      </c>
      <c r="E123" s="214" t="s">
        <v>460</v>
      </c>
      <c r="F123" s="215" t="s">
        <v>274</v>
      </c>
      <c r="G123" s="216">
        <v>0.4</v>
      </c>
      <c r="H123" s="217"/>
    </row>
    <row r="124" spans="1:8" ht="27.6">
      <c r="A124" s="211" t="s">
        <v>282</v>
      </c>
      <c r="B124" s="212">
        <v>907</v>
      </c>
      <c r="C124" s="213">
        <v>7</v>
      </c>
      <c r="D124" s="213">
        <v>2</v>
      </c>
      <c r="E124" s="214" t="s">
        <v>460</v>
      </c>
      <c r="F124" s="215" t="s">
        <v>283</v>
      </c>
      <c r="G124" s="216">
        <v>22895.599999999999</v>
      </c>
      <c r="H124" s="217"/>
    </row>
    <row r="125" spans="1:8">
      <c r="A125" s="211" t="s">
        <v>346</v>
      </c>
      <c r="B125" s="212">
        <v>907</v>
      </c>
      <c r="C125" s="213">
        <v>7</v>
      </c>
      <c r="D125" s="213">
        <v>2</v>
      </c>
      <c r="E125" s="214" t="s">
        <v>460</v>
      </c>
      <c r="F125" s="215" t="s">
        <v>347</v>
      </c>
      <c r="G125" s="216">
        <v>9</v>
      </c>
      <c r="H125" s="217"/>
    </row>
    <row r="126" spans="1:8">
      <c r="A126" s="211" t="s">
        <v>284</v>
      </c>
      <c r="B126" s="212">
        <v>907</v>
      </c>
      <c r="C126" s="213">
        <v>7</v>
      </c>
      <c r="D126" s="213">
        <v>2</v>
      </c>
      <c r="E126" s="214" t="s">
        <v>460</v>
      </c>
      <c r="F126" s="215" t="s">
        <v>285</v>
      </c>
      <c r="G126" s="216">
        <v>614.9</v>
      </c>
      <c r="H126" s="217"/>
    </row>
    <row r="127" spans="1:8" ht="41.4">
      <c r="A127" s="211" t="s">
        <v>191</v>
      </c>
      <c r="B127" s="212">
        <v>907</v>
      </c>
      <c r="C127" s="213">
        <v>7</v>
      </c>
      <c r="D127" s="213">
        <v>2</v>
      </c>
      <c r="E127" s="214" t="s">
        <v>461</v>
      </c>
      <c r="F127" s="215" t="s">
        <v>265</v>
      </c>
      <c r="G127" s="216">
        <v>4525.3999999999996</v>
      </c>
      <c r="H127" s="217"/>
    </row>
    <row r="128" spans="1:8" ht="27.6">
      <c r="A128" s="211" t="s">
        <v>282</v>
      </c>
      <c r="B128" s="212">
        <v>907</v>
      </c>
      <c r="C128" s="213">
        <v>7</v>
      </c>
      <c r="D128" s="213">
        <v>2</v>
      </c>
      <c r="E128" s="214" t="s">
        <v>461</v>
      </c>
      <c r="F128" s="215" t="s">
        <v>283</v>
      </c>
      <c r="G128" s="216">
        <v>4525.3999999999996</v>
      </c>
      <c r="H128" s="217"/>
    </row>
    <row r="129" spans="1:8" ht="82.8">
      <c r="A129" s="211" t="s">
        <v>462</v>
      </c>
      <c r="B129" s="212">
        <v>907</v>
      </c>
      <c r="C129" s="213">
        <v>7</v>
      </c>
      <c r="D129" s="213">
        <v>2</v>
      </c>
      <c r="E129" s="214" t="s">
        <v>463</v>
      </c>
      <c r="F129" s="215" t="s">
        <v>265</v>
      </c>
      <c r="G129" s="216">
        <v>309188.8</v>
      </c>
      <c r="H129" s="217"/>
    </row>
    <row r="130" spans="1:8" ht="55.2">
      <c r="A130" s="211" t="s">
        <v>273</v>
      </c>
      <c r="B130" s="212">
        <v>907</v>
      </c>
      <c r="C130" s="213">
        <v>7</v>
      </c>
      <c r="D130" s="213">
        <v>2</v>
      </c>
      <c r="E130" s="214" t="s">
        <v>463</v>
      </c>
      <c r="F130" s="215" t="s">
        <v>274</v>
      </c>
      <c r="G130" s="216">
        <v>303416.8</v>
      </c>
      <c r="H130" s="217"/>
    </row>
    <row r="131" spans="1:8" ht="27.6">
      <c r="A131" s="211" t="s">
        <v>282</v>
      </c>
      <c r="B131" s="212">
        <v>907</v>
      </c>
      <c r="C131" s="213">
        <v>7</v>
      </c>
      <c r="D131" s="213">
        <v>2</v>
      </c>
      <c r="E131" s="214" t="s">
        <v>463</v>
      </c>
      <c r="F131" s="215" t="s">
        <v>283</v>
      </c>
      <c r="G131" s="216">
        <v>5772</v>
      </c>
      <c r="H131" s="217"/>
    </row>
    <row r="132" spans="1:8">
      <c r="A132" s="211" t="s">
        <v>464</v>
      </c>
      <c r="B132" s="212">
        <v>907</v>
      </c>
      <c r="C132" s="213">
        <v>7</v>
      </c>
      <c r="D132" s="213">
        <v>2</v>
      </c>
      <c r="E132" s="214" t="s">
        <v>465</v>
      </c>
      <c r="F132" s="215" t="s">
        <v>265</v>
      </c>
      <c r="G132" s="216">
        <v>19892.5</v>
      </c>
      <c r="H132" s="217"/>
    </row>
    <row r="133" spans="1:8" ht="27.6">
      <c r="A133" s="211" t="s">
        <v>352</v>
      </c>
      <c r="B133" s="212">
        <v>907</v>
      </c>
      <c r="C133" s="213">
        <v>7</v>
      </c>
      <c r="D133" s="213">
        <v>2</v>
      </c>
      <c r="E133" s="214" t="s">
        <v>466</v>
      </c>
      <c r="F133" s="215" t="s">
        <v>265</v>
      </c>
      <c r="G133" s="216">
        <v>15392.5</v>
      </c>
      <c r="H133" s="217"/>
    </row>
    <row r="134" spans="1:8" ht="55.2">
      <c r="A134" s="211" t="s">
        <v>273</v>
      </c>
      <c r="B134" s="212">
        <v>907</v>
      </c>
      <c r="C134" s="213">
        <v>7</v>
      </c>
      <c r="D134" s="213">
        <v>2</v>
      </c>
      <c r="E134" s="214" t="s">
        <v>466</v>
      </c>
      <c r="F134" s="215" t="s">
        <v>274</v>
      </c>
      <c r="G134" s="216">
        <v>13650.4</v>
      </c>
      <c r="H134" s="217"/>
    </row>
    <row r="135" spans="1:8" ht="27.6">
      <c r="A135" s="211" t="s">
        <v>282</v>
      </c>
      <c r="B135" s="212">
        <v>907</v>
      </c>
      <c r="C135" s="213">
        <v>7</v>
      </c>
      <c r="D135" s="213">
        <v>2</v>
      </c>
      <c r="E135" s="214" t="s">
        <v>466</v>
      </c>
      <c r="F135" s="215" t="s">
        <v>283</v>
      </c>
      <c r="G135" s="216">
        <v>1736.5</v>
      </c>
      <c r="H135" s="217"/>
    </row>
    <row r="136" spans="1:8">
      <c r="A136" s="211" t="s">
        <v>284</v>
      </c>
      <c r="B136" s="212">
        <v>907</v>
      </c>
      <c r="C136" s="213">
        <v>7</v>
      </c>
      <c r="D136" s="213">
        <v>2</v>
      </c>
      <c r="E136" s="214" t="s">
        <v>466</v>
      </c>
      <c r="F136" s="215" t="s">
        <v>285</v>
      </c>
      <c r="G136" s="216">
        <v>5.6</v>
      </c>
      <c r="H136" s="217"/>
    </row>
    <row r="137" spans="1:8" ht="41.4">
      <c r="A137" s="211" t="s">
        <v>191</v>
      </c>
      <c r="B137" s="212">
        <v>907</v>
      </c>
      <c r="C137" s="213">
        <v>7</v>
      </c>
      <c r="D137" s="213">
        <v>2</v>
      </c>
      <c r="E137" s="214" t="s">
        <v>467</v>
      </c>
      <c r="F137" s="215" t="s">
        <v>265</v>
      </c>
      <c r="G137" s="216">
        <v>4500</v>
      </c>
      <c r="H137" s="217"/>
    </row>
    <row r="138" spans="1:8" ht="55.2">
      <c r="A138" s="211" t="s">
        <v>273</v>
      </c>
      <c r="B138" s="212">
        <v>907</v>
      </c>
      <c r="C138" s="213">
        <v>7</v>
      </c>
      <c r="D138" s="213">
        <v>2</v>
      </c>
      <c r="E138" s="214" t="s">
        <v>467</v>
      </c>
      <c r="F138" s="215" t="s">
        <v>274</v>
      </c>
      <c r="G138" s="216">
        <v>4500</v>
      </c>
      <c r="H138" s="217"/>
    </row>
    <row r="139" spans="1:8" ht="41.4">
      <c r="A139" s="211" t="s">
        <v>468</v>
      </c>
      <c r="B139" s="212">
        <v>907</v>
      </c>
      <c r="C139" s="213">
        <v>7</v>
      </c>
      <c r="D139" s="213">
        <v>2</v>
      </c>
      <c r="E139" s="214" t="s">
        <v>469</v>
      </c>
      <c r="F139" s="215" t="s">
        <v>265</v>
      </c>
      <c r="G139" s="216">
        <v>100</v>
      </c>
      <c r="H139" s="217"/>
    </row>
    <row r="140" spans="1:8" ht="41.4">
      <c r="A140" s="211" t="s">
        <v>470</v>
      </c>
      <c r="B140" s="212">
        <v>907</v>
      </c>
      <c r="C140" s="213">
        <v>7</v>
      </c>
      <c r="D140" s="213">
        <v>2</v>
      </c>
      <c r="E140" s="214" t="s">
        <v>471</v>
      </c>
      <c r="F140" s="215" t="s">
        <v>265</v>
      </c>
      <c r="G140" s="216">
        <v>100</v>
      </c>
      <c r="H140" s="217"/>
    </row>
    <row r="141" spans="1:8" ht="27.6">
      <c r="A141" s="211" t="s">
        <v>295</v>
      </c>
      <c r="B141" s="212">
        <v>907</v>
      </c>
      <c r="C141" s="213">
        <v>7</v>
      </c>
      <c r="D141" s="213">
        <v>2</v>
      </c>
      <c r="E141" s="214" t="s">
        <v>472</v>
      </c>
      <c r="F141" s="215" t="s">
        <v>265</v>
      </c>
      <c r="G141" s="216">
        <v>100</v>
      </c>
      <c r="H141" s="217"/>
    </row>
    <row r="142" spans="1:8" ht="27.6">
      <c r="A142" s="211" t="s">
        <v>282</v>
      </c>
      <c r="B142" s="212">
        <v>907</v>
      </c>
      <c r="C142" s="213">
        <v>7</v>
      </c>
      <c r="D142" s="213">
        <v>2</v>
      </c>
      <c r="E142" s="214" t="s">
        <v>472</v>
      </c>
      <c r="F142" s="215" t="s">
        <v>283</v>
      </c>
      <c r="G142" s="216">
        <v>100</v>
      </c>
      <c r="H142" s="217"/>
    </row>
    <row r="143" spans="1:8" ht="27.6">
      <c r="A143" s="211" t="s">
        <v>473</v>
      </c>
      <c r="B143" s="212">
        <v>907</v>
      </c>
      <c r="C143" s="213">
        <v>7</v>
      </c>
      <c r="D143" s="213">
        <v>2</v>
      </c>
      <c r="E143" s="214" t="s">
        <v>474</v>
      </c>
      <c r="F143" s="215" t="s">
        <v>265</v>
      </c>
      <c r="G143" s="216">
        <v>6316</v>
      </c>
      <c r="H143" s="217"/>
    </row>
    <row r="144" spans="1:8" ht="41.4">
      <c r="A144" s="211" t="s">
        <v>475</v>
      </c>
      <c r="B144" s="212">
        <v>907</v>
      </c>
      <c r="C144" s="213">
        <v>7</v>
      </c>
      <c r="D144" s="213">
        <v>2</v>
      </c>
      <c r="E144" s="214" t="s">
        <v>476</v>
      </c>
      <c r="F144" s="215" t="s">
        <v>265</v>
      </c>
      <c r="G144" s="216">
        <v>5808</v>
      </c>
      <c r="H144" s="217"/>
    </row>
    <row r="145" spans="1:8" ht="27.6">
      <c r="A145" s="211" t="s">
        <v>295</v>
      </c>
      <c r="B145" s="212">
        <v>907</v>
      </c>
      <c r="C145" s="213">
        <v>7</v>
      </c>
      <c r="D145" s="213">
        <v>2</v>
      </c>
      <c r="E145" s="214" t="s">
        <v>477</v>
      </c>
      <c r="F145" s="215" t="s">
        <v>265</v>
      </c>
      <c r="G145" s="216">
        <v>5808</v>
      </c>
      <c r="H145" s="217"/>
    </row>
    <row r="146" spans="1:8" ht="27.6">
      <c r="A146" s="211" t="s">
        <v>282</v>
      </c>
      <c r="B146" s="212">
        <v>907</v>
      </c>
      <c r="C146" s="213">
        <v>7</v>
      </c>
      <c r="D146" s="213">
        <v>2</v>
      </c>
      <c r="E146" s="214" t="s">
        <v>477</v>
      </c>
      <c r="F146" s="215" t="s">
        <v>283</v>
      </c>
      <c r="G146" s="216">
        <v>5808</v>
      </c>
      <c r="H146" s="217"/>
    </row>
    <row r="147" spans="1:8" ht="40.200000000000003" customHeight="1">
      <c r="A147" s="211" t="s">
        <v>478</v>
      </c>
      <c r="B147" s="212">
        <v>907</v>
      </c>
      <c r="C147" s="213">
        <v>7</v>
      </c>
      <c r="D147" s="213">
        <v>2</v>
      </c>
      <c r="E147" s="214" t="s">
        <v>479</v>
      </c>
      <c r="F147" s="215" t="s">
        <v>265</v>
      </c>
      <c r="G147" s="216">
        <v>508</v>
      </c>
      <c r="H147" s="217"/>
    </row>
    <row r="148" spans="1:8" ht="27.6">
      <c r="A148" s="211" t="s">
        <v>295</v>
      </c>
      <c r="B148" s="212">
        <v>907</v>
      </c>
      <c r="C148" s="213">
        <v>7</v>
      </c>
      <c r="D148" s="213">
        <v>2</v>
      </c>
      <c r="E148" s="214" t="s">
        <v>480</v>
      </c>
      <c r="F148" s="215" t="s">
        <v>265</v>
      </c>
      <c r="G148" s="216">
        <v>508</v>
      </c>
      <c r="H148" s="217"/>
    </row>
    <row r="149" spans="1:8" ht="27.6">
      <c r="A149" s="211" t="s">
        <v>282</v>
      </c>
      <c r="B149" s="212">
        <v>907</v>
      </c>
      <c r="C149" s="213">
        <v>7</v>
      </c>
      <c r="D149" s="213">
        <v>2</v>
      </c>
      <c r="E149" s="214" t="s">
        <v>480</v>
      </c>
      <c r="F149" s="215" t="s">
        <v>283</v>
      </c>
      <c r="G149" s="216">
        <v>508</v>
      </c>
      <c r="H149" s="217"/>
    </row>
    <row r="150" spans="1:8" ht="27.6">
      <c r="A150" s="211" t="s">
        <v>431</v>
      </c>
      <c r="B150" s="212">
        <v>907</v>
      </c>
      <c r="C150" s="213">
        <v>7</v>
      </c>
      <c r="D150" s="213">
        <v>2</v>
      </c>
      <c r="E150" s="214" t="s">
        <v>432</v>
      </c>
      <c r="F150" s="215" t="s">
        <v>265</v>
      </c>
      <c r="G150" s="216">
        <v>687</v>
      </c>
      <c r="H150" s="217"/>
    </row>
    <row r="151" spans="1:8" ht="41.4">
      <c r="A151" s="211" t="s">
        <v>433</v>
      </c>
      <c r="B151" s="212">
        <v>907</v>
      </c>
      <c r="C151" s="213">
        <v>7</v>
      </c>
      <c r="D151" s="213">
        <v>2</v>
      </c>
      <c r="E151" s="214" t="s">
        <v>434</v>
      </c>
      <c r="F151" s="215" t="s">
        <v>265</v>
      </c>
      <c r="G151" s="216">
        <v>447</v>
      </c>
      <c r="H151" s="217"/>
    </row>
    <row r="152" spans="1:8" ht="27.6">
      <c r="A152" s="211" t="s">
        <v>295</v>
      </c>
      <c r="B152" s="212">
        <v>907</v>
      </c>
      <c r="C152" s="213">
        <v>7</v>
      </c>
      <c r="D152" s="213">
        <v>2</v>
      </c>
      <c r="E152" s="214" t="s">
        <v>435</v>
      </c>
      <c r="F152" s="215" t="s">
        <v>265</v>
      </c>
      <c r="G152" s="216">
        <v>447</v>
      </c>
      <c r="H152" s="217"/>
    </row>
    <row r="153" spans="1:8" ht="27.6">
      <c r="A153" s="211" t="s">
        <v>282</v>
      </c>
      <c r="B153" s="212">
        <v>907</v>
      </c>
      <c r="C153" s="213">
        <v>7</v>
      </c>
      <c r="D153" s="213">
        <v>2</v>
      </c>
      <c r="E153" s="214" t="s">
        <v>435</v>
      </c>
      <c r="F153" s="215" t="s">
        <v>283</v>
      </c>
      <c r="G153" s="216">
        <v>447</v>
      </c>
      <c r="H153" s="217"/>
    </row>
    <row r="154" spans="1:8" ht="27.6">
      <c r="A154" s="211" t="s">
        <v>481</v>
      </c>
      <c r="B154" s="212">
        <v>907</v>
      </c>
      <c r="C154" s="213">
        <v>7</v>
      </c>
      <c r="D154" s="213">
        <v>2</v>
      </c>
      <c r="E154" s="214" t="s">
        <v>482</v>
      </c>
      <c r="F154" s="215" t="s">
        <v>265</v>
      </c>
      <c r="G154" s="216">
        <v>240</v>
      </c>
      <c r="H154" s="217"/>
    </row>
    <row r="155" spans="1:8" ht="27.6">
      <c r="A155" s="211" t="s">
        <v>295</v>
      </c>
      <c r="B155" s="212">
        <v>907</v>
      </c>
      <c r="C155" s="213">
        <v>7</v>
      </c>
      <c r="D155" s="213">
        <v>2</v>
      </c>
      <c r="E155" s="214" t="s">
        <v>483</v>
      </c>
      <c r="F155" s="215" t="s">
        <v>265</v>
      </c>
      <c r="G155" s="216">
        <v>240</v>
      </c>
      <c r="H155" s="217"/>
    </row>
    <row r="156" spans="1:8" ht="27.6">
      <c r="A156" s="211" t="s">
        <v>282</v>
      </c>
      <c r="B156" s="212">
        <v>907</v>
      </c>
      <c r="C156" s="213">
        <v>7</v>
      </c>
      <c r="D156" s="213">
        <v>2</v>
      </c>
      <c r="E156" s="214" t="s">
        <v>483</v>
      </c>
      <c r="F156" s="215" t="s">
        <v>283</v>
      </c>
      <c r="G156" s="216">
        <v>240</v>
      </c>
      <c r="H156" s="217"/>
    </row>
    <row r="157" spans="1:8" ht="41.4">
      <c r="A157" s="211" t="s">
        <v>291</v>
      </c>
      <c r="B157" s="212">
        <v>907</v>
      </c>
      <c r="C157" s="213">
        <v>7</v>
      </c>
      <c r="D157" s="213">
        <v>2</v>
      </c>
      <c r="E157" s="214" t="s">
        <v>292</v>
      </c>
      <c r="F157" s="215" t="s">
        <v>265</v>
      </c>
      <c r="G157" s="216">
        <v>280</v>
      </c>
      <c r="H157" s="217"/>
    </row>
    <row r="158" spans="1:8" ht="41.4">
      <c r="A158" s="211" t="s">
        <v>484</v>
      </c>
      <c r="B158" s="212">
        <v>907</v>
      </c>
      <c r="C158" s="213">
        <v>7</v>
      </c>
      <c r="D158" s="213">
        <v>2</v>
      </c>
      <c r="E158" s="214" t="s">
        <v>485</v>
      </c>
      <c r="F158" s="215" t="s">
        <v>265</v>
      </c>
      <c r="G158" s="216">
        <v>213</v>
      </c>
      <c r="H158" s="217"/>
    </row>
    <row r="159" spans="1:8" ht="27.6">
      <c r="A159" s="211" t="s">
        <v>295</v>
      </c>
      <c r="B159" s="212">
        <v>907</v>
      </c>
      <c r="C159" s="213">
        <v>7</v>
      </c>
      <c r="D159" s="213">
        <v>2</v>
      </c>
      <c r="E159" s="214" t="s">
        <v>486</v>
      </c>
      <c r="F159" s="215" t="s">
        <v>265</v>
      </c>
      <c r="G159" s="216">
        <v>213</v>
      </c>
      <c r="H159" s="217"/>
    </row>
    <row r="160" spans="1:8" ht="27.6">
      <c r="A160" s="211" t="s">
        <v>282</v>
      </c>
      <c r="B160" s="212">
        <v>907</v>
      </c>
      <c r="C160" s="213">
        <v>7</v>
      </c>
      <c r="D160" s="213">
        <v>2</v>
      </c>
      <c r="E160" s="214" t="s">
        <v>486</v>
      </c>
      <c r="F160" s="215" t="s">
        <v>283</v>
      </c>
      <c r="G160" s="216">
        <v>213</v>
      </c>
      <c r="H160" s="217"/>
    </row>
    <row r="161" spans="1:8" ht="41.4">
      <c r="A161" s="211" t="s">
        <v>487</v>
      </c>
      <c r="B161" s="212">
        <v>907</v>
      </c>
      <c r="C161" s="213">
        <v>7</v>
      </c>
      <c r="D161" s="213">
        <v>2</v>
      </c>
      <c r="E161" s="214" t="s">
        <v>488</v>
      </c>
      <c r="F161" s="215" t="s">
        <v>265</v>
      </c>
      <c r="G161" s="216">
        <v>67</v>
      </c>
      <c r="H161" s="217"/>
    </row>
    <row r="162" spans="1:8" ht="27.6">
      <c r="A162" s="211" t="s">
        <v>295</v>
      </c>
      <c r="B162" s="212">
        <v>907</v>
      </c>
      <c r="C162" s="213">
        <v>7</v>
      </c>
      <c r="D162" s="213">
        <v>2</v>
      </c>
      <c r="E162" s="214" t="s">
        <v>489</v>
      </c>
      <c r="F162" s="215" t="s">
        <v>265</v>
      </c>
      <c r="G162" s="216">
        <v>67</v>
      </c>
      <c r="H162" s="217"/>
    </row>
    <row r="163" spans="1:8" ht="27.6">
      <c r="A163" s="211" t="s">
        <v>282</v>
      </c>
      <c r="B163" s="212">
        <v>907</v>
      </c>
      <c r="C163" s="213">
        <v>7</v>
      </c>
      <c r="D163" s="213">
        <v>2</v>
      </c>
      <c r="E163" s="214" t="s">
        <v>489</v>
      </c>
      <c r="F163" s="215" t="s">
        <v>283</v>
      </c>
      <c r="G163" s="216">
        <v>67</v>
      </c>
      <c r="H163" s="217"/>
    </row>
    <row r="164" spans="1:8" ht="27.6">
      <c r="A164" s="211" t="s">
        <v>436</v>
      </c>
      <c r="B164" s="212">
        <v>907</v>
      </c>
      <c r="C164" s="213">
        <v>7</v>
      </c>
      <c r="D164" s="213">
        <v>2</v>
      </c>
      <c r="E164" s="214" t="s">
        <v>437</v>
      </c>
      <c r="F164" s="215" t="s">
        <v>265</v>
      </c>
      <c r="G164" s="216">
        <v>595.9</v>
      </c>
      <c r="H164" s="217"/>
    </row>
    <row r="165" spans="1:8" ht="55.2">
      <c r="A165" s="211" t="s">
        <v>490</v>
      </c>
      <c r="B165" s="212">
        <v>907</v>
      </c>
      <c r="C165" s="213">
        <v>7</v>
      </c>
      <c r="D165" s="213">
        <v>2</v>
      </c>
      <c r="E165" s="214" t="s">
        <v>491</v>
      </c>
      <c r="F165" s="215" t="s">
        <v>265</v>
      </c>
      <c r="G165" s="216">
        <v>405.5</v>
      </c>
      <c r="H165" s="217"/>
    </row>
    <row r="166" spans="1:8" ht="27.6">
      <c r="A166" s="211" t="s">
        <v>295</v>
      </c>
      <c r="B166" s="212">
        <v>907</v>
      </c>
      <c r="C166" s="213">
        <v>7</v>
      </c>
      <c r="D166" s="213">
        <v>2</v>
      </c>
      <c r="E166" s="214" t="s">
        <v>492</v>
      </c>
      <c r="F166" s="215" t="s">
        <v>265</v>
      </c>
      <c r="G166" s="216">
        <v>405.5</v>
      </c>
      <c r="H166" s="217"/>
    </row>
    <row r="167" spans="1:8" ht="27.6">
      <c r="A167" s="211" t="s">
        <v>282</v>
      </c>
      <c r="B167" s="212">
        <v>907</v>
      </c>
      <c r="C167" s="213">
        <v>7</v>
      </c>
      <c r="D167" s="213">
        <v>2</v>
      </c>
      <c r="E167" s="214" t="s">
        <v>492</v>
      </c>
      <c r="F167" s="215" t="s">
        <v>283</v>
      </c>
      <c r="G167" s="216">
        <v>405.5</v>
      </c>
      <c r="H167" s="217"/>
    </row>
    <row r="168" spans="1:8">
      <c r="A168" s="211" t="s">
        <v>438</v>
      </c>
      <c r="B168" s="212">
        <v>907</v>
      </c>
      <c r="C168" s="213">
        <v>7</v>
      </c>
      <c r="D168" s="213">
        <v>2</v>
      </c>
      <c r="E168" s="214" t="s">
        <v>439</v>
      </c>
      <c r="F168" s="215" t="s">
        <v>265</v>
      </c>
      <c r="G168" s="216">
        <v>117.9</v>
      </c>
      <c r="H168" s="217"/>
    </row>
    <row r="169" spans="1:8" ht="27.6">
      <c r="A169" s="211" t="s">
        <v>295</v>
      </c>
      <c r="B169" s="212">
        <v>907</v>
      </c>
      <c r="C169" s="213">
        <v>7</v>
      </c>
      <c r="D169" s="213">
        <v>2</v>
      </c>
      <c r="E169" s="214" t="s">
        <v>440</v>
      </c>
      <c r="F169" s="215" t="s">
        <v>265</v>
      </c>
      <c r="G169" s="216">
        <v>117.9</v>
      </c>
      <c r="H169" s="217"/>
    </row>
    <row r="170" spans="1:8" ht="27.6">
      <c r="A170" s="211" t="s">
        <v>282</v>
      </c>
      <c r="B170" s="212">
        <v>907</v>
      </c>
      <c r="C170" s="213">
        <v>7</v>
      </c>
      <c r="D170" s="213">
        <v>2</v>
      </c>
      <c r="E170" s="214" t="s">
        <v>440</v>
      </c>
      <c r="F170" s="215" t="s">
        <v>283</v>
      </c>
      <c r="G170" s="216">
        <v>117.9</v>
      </c>
      <c r="H170" s="217"/>
    </row>
    <row r="171" spans="1:8" ht="27.6">
      <c r="A171" s="211" t="s">
        <v>441</v>
      </c>
      <c r="B171" s="212">
        <v>907</v>
      </c>
      <c r="C171" s="213">
        <v>7</v>
      </c>
      <c r="D171" s="213">
        <v>2</v>
      </c>
      <c r="E171" s="214" t="s">
        <v>442</v>
      </c>
      <c r="F171" s="215" t="s">
        <v>265</v>
      </c>
      <c r="G171" s="216">
        <v>72.5</v>
      </c>
      <c r="H171" s="217"/>
    </row>
    <row r="172" spans="1:8" ht="27.6">
      <c r="A172" s="211" t="s">
        <v>295</v>
      </c>
      <c r="B172" s="212">
        <v>907</v>
      </c>
      <c r="C172" s="213">
        <v>7</v>
      </c>
      <c r="D172" s="213">
        <v>2</v>
      </c>
      <c r="E172" s="214" t="s">
        <v>443</v>
      </c>
      <c r="F172" s="215" t="s">
        <v>265</v>
      </c>
      <c r="G172" s="216">
        <v>72.5</v>
      </c>
      <c r="H172" s="217"/>
    </row>
    <row r="173" spans="1:8" ht="27.6">
      <c r="A173" s="211" t="s">
        <v>282</v>
      </c>
      <c r="B173" s="212">
        <v>907</v>
      </c>
      <c r="C173" s="213">
        <v>7</v>
      </c>
      <c r="D173" s="213">
        <v>2</v>
      </c>
      <c r="E173" s="214" t="s">
        <v>443</v>
      </c>
      <c r="F173" s="215" t="s">
        <v>283</v>
      </c>
      <c r="G173" s="216">
        <v>72.5</v>
      </c>
      <c r="H173" s="217"/>
    </row>
    <row r="174" spans="1:8" ht="25.8" customHeight="1">
      <c r="A174" s="211" t="s">
        <v>444</v>
      </c>
      <c r="B174" s="212">
        <v>907</v>
      </c>
      <c r="C174" s="213">
        <v>7</v>
      </c>
      <c r="D174" s="213">
        <v>2</v>
      </c>
      <c r="E174" s="214" t="s">
        <v>445</v>
      </c>
      <c r="F174" s="215" t="s">
        <v>265</v>
      </c>
      <c r="G174" s="216">
        <v>20252</v>
      </c>
      <c r="H174" s="217"/>
    </row>
    <row r="175" spans="1:8" ht="27.6">
      <c r="A175" s="211" t="s">
        <v>498</v>
      </c>
      <c r="B175" s="212">
        <v>907</v>
      </c>
      <c r="C175" s="213">
        <v>7</v>
      </c>
      <c r="D175" s="213">
        <v>2</v>
      </c>
      <c r="E175" s="214" t="s">
        <v>499</v>
      </c>
      <c r="F175" s="215" t="s">
        <v>265</v>
      </c>
      <c r="G175" s="216">
        <v>149.19999999999999</v>
      </c>
      <c r="H175" s="217"/>
    </row>
    <row r="176" spans="1:8" ht="27.6">
      <c r="A176" s="211" t="s">
        <v>295</v>
      </c>
      <c r="B176" s="212">
        <v>907</v>
      </c>
      <c r="C176" s="213">
        <v>7</v>
      </c>
      <c r="D176" s="213">
        <v>2</v>
      </c>
      <c r="E176" s="214" t="s">
        <v>500</v>
      </c>
      <c r="F176" s="215" t="s">
        <v>265</v>
      </c>
      <c r="G176" s="216">
        <v>149.19999999999999</v>
      </c>
      <c r="H176" s="217"/>
    </row>
    <row r="177" spans="1:8" ht="27.6">
      <c r="A177" s="211" t="s">
        <v>282</v>
      </c>
      <c r="B177" s="212">
        <v>907</v>
      </c>
      <c r="C177" s="213">
        <v>7</v>
      </c>
      <c r="D177" s="213">
        <v>2</v>
      </c>
      <c r="E177" s="214" t="s">
        <v>500</v>
      </c>
      <c r="F177" s="215" t="s">
        <v>283</v>
      </c>
      <c r="G177" s="216">
        <v>149.19999999999999</v>
      </c>
      <c r="H177" s="217"/>
    </row>
    <row r="178" spans="1:8" ht="54.6" customHeight="1">
      <c r="A178" s="211" t="s">
        <v>446</v>
      </c>
      <c r="B178" s="212">
        <v>907</v>
      </c>
      <c r="C178" s="213">
        <v>7</v>
      </c>
      <c r="D178" s="213">
        <v>2</v>
      </c>
      <c r="E178" s="214" t="s">
        <v>447</v>
      </c>
      <c r="F178" s="215" t="s">
        <v>265</v>
      </c>
      <c r="G178" s="216">
        <v>20102.8</v>
      </c>
      <c r="H178" s="217"/>
    </row>
    <row r="179" spans="1:8" ht="27.6">
      <c r="A179" s="211" t="s">
        <v>295</v>
      </c>
      <c r="B179" s="212">
        <v>907</v>
      </c>
      <c r="C179" s="213">
        <v>7</v>
      </c>
      <c r="D179" s="213">
        <v>2</v>
      </c>
      <c r="E179" s="214" t="s">
        <v>448</v>
      </c>
      <c r="F179" s="215" t="s">
        <v>265</v>
      </c>
      <c r="G179" s="216">
        <v>1743.2</v>
      </c>
      <c r="H179" s="217"/>
    </row>
    <row r="180" spans="1:8" ht="27.6">
      <c r="A180" s="211" t="s">
        <v>282</v>
      </c>
      <c r="B180" s="212">
        <v>907</v>
      </c>
      <c r="C180" s="213">
        <v>7</v>
      </c>
      <c r="D180" s="213">
        <v>2</v>
      </c>
      <c r="E180" s="214" t="s">
        <v>448</v>
      </c>
      <c r="F180" s="215" t="s">
        <v>283</v>
      </c>
      <c r="G180" s="216">
        <v>1743.2</v>
      </c>
      <c r="H180" s="217"/>
    </row>
    <row r="181" spans="1:8" ht="41.4">
      <c r="A181" s="211" t="s">
        <v>773</v>
      </c>
      <c r="B181" s="212">
        <v>907</v>
      </c>
      <c r="C181" s="213">
        <v>7</v>
      </c>
      <c r="D181" s="213">
        <v>2</v>
      </c>
      <c r="E181" s="214" t="s">
        <v>501</v>
      </c>
      <c r="F181" s="215" t="s">
        <v>265</v>
      </c>
      <c r="G181" s="216">
        <v>14359.6</v>
      </c>
      <c r="H181" s="217"/>
    </row>
    <row r="182" spans="1:8" ht="27.6">
      <c r="A182" s="211" t="s">
        <v>282</v>
      </c>
      <c r="B182" s="212">
        <v>907</v>
      </c>
      <c r="C182" s="213">
        <v>7</v>
      </c>
      <c r="D182" s="213">
        <v>2</v>
      </c>
      <c r="E182" s="214" t="s">
        <v>501</v>
      </c>
      <c r="F182" s="215" t="s">
        <v>283</v>
      </c>
      <c r="G182" s="216">
        <v>14359.6</v>
      </c>
      <c r="H182" s="217"/>
    </row>
    <row r="183" spans="1:8" ht="82.8">
      <c r="A183" s="211" t="s">
        <v>774</v>
      </c>
      <c r="B183" s="212">
        <v>907</v>
      </c>
      <c r="C183" s="213">
        <v>7</v>
      </c>
      <c r="D183" s="213">
        <v>2</v>
      </c>
      <c r="E183" s="214" t="s">
        <v>775</v>
      </c>
      <c r="F183" s="215" t="s">
        <v>265</v>
      </c>
      <c r="G183" s="216">
        <v>3000</v>
      </c>
      <c r="H183" s="217"/>
    </row>
    <row r="184" spans="1:8" ht="27.6">
      <c r="A184" s="211" t="s">
        <v>282</v>
      </c>
      <c r="B184" s="212">
        <v>907</v>
      </c>
      <c r="C184" s="213">
        <v>7</v>
      </c>
      <c r="D184" s="213">
        <v>2</v>
      </c>
      <c r="E184" s="214" t="s">
        <v>775</v>
      </c>
      <c r="F184" s="215" t="s">
        <v>283</v>
      </c>
      <c r="G184" s="216">
        <v>3000</v>
      </c>
      <c r="H184" s="217"/>
    </row>
    <row r="185" spans="1:8" ht="41.4">
      <c r="A185" s="211" t="s">
        <v>502</v>
      </c>
      <c r="B185" s="212">
        <v>907</v>
      </c>
      <c r="C185" s="213">
        <v>7</v>
      </c>
      <c r="D185" s="213">
        <v>2</v>
      </c>
      <c r="E185" s="214" t="s">
        <v>503</v>
      </c>
      <c r="F185" s="215" t="s">
        <v>265</v>
      </c>
      <c r="G185" s="216">
        <v>1000</v>
      </c>
      <c r="H185" s="217"/>
    </row>
    <row r="186" spans="1:8" ht="27.6">
      <c r="A186" s="211" t="s">
        <v>282</v>
      </c>
      <c r="B186" s="212">
        <v>907</v>
      </c>
      <c r="C186" s="213">
        <v>7</v>
      </c>
      <c r="D186" s="213">
        <v>2</v>
      </c>
      <c r="E186" s="214" t="s">
        <v>503</v>
      </c>
      <c r="F186" s="215" t="s">
        <v>283</v>
      </c>
      <c r="G186" s="216">
        <v>1000</v>
      </c>
      <c r="H186" s="217"/>
    </row>
    <row r="187" spans="1:8" ht="27.6">
      <c r="A187" s="211" t="s">
        <v>504</v>
      </c>
      <c r="B187" s="212">
        <v>907</v>
      </c>
      <c r="C187" s="213">
        <v>7</v>
      </c>
      <c r="D187" s="213">
        <v>2</v>
      </c>
      <c r="E187" s="214" t="s">
        <v>505</v>
      </c>
      <c r="F187" s="215" t="s">
        <v>265</v>
      </c>
      <c r="G187" s="216">
        <v>15</v>
      </c>
      <c r="H187" s="217"/>
    </row>
    <row r="188" spans="1:8" ht="41.4">
      <c r="A188" s="211" t="s">
        <v>506</v>
      </c>
      <c r="B188" s="212">
        <v>907</v>
      </c>
      <c r="C188" s="213">
        <v>7</v>
      </c>
      <c r="D188" s="213">
        <v>2</v>
      </c>
      <c r="E188" s="214" t="s">
        <v>507</v>
      </c>
      <c r="F188" s="215" t="s">
        <v>265</v>
      </c>
      <c r="G188" s="216">
        <v>15</v>
      </c>
      <c r="H188" s="217"/>
    </row>
    <row r="189" spans="1:8" ht="27.6">
      <c r="A189" s="211" t="s">
        <v>508</v>
      </c>
      <c r="B189" s="212">
        <v>907</v>
      </c>
      <c r="C189" s="213">
        <v>7</v>
      </c>
      <c r="D189" s="213">
        <v>2</v>
      </c>
      <c r="E189" s="214" t="s">
        <v>509</v>
      </c>
      <c r="F189" s="215" t="s">
        <v>265</v>
      </c>
      <c r="G189" s="216">
        <v>15</v>
      </c>
      <c r="H189" s="217"/>
    </row>
    <row r="190" spans="1:8" ht="27.6">
      <c r="A190" s="211" t="s">
        <v>282</v>
      </c>
      <c r="B190" s="212">
        <v>907</v>
      </c>
      <c r="C190" s="213">
        <v>7</v>
      </c>
      <c r="D190" s="213">
        <v>2</v>
      </c>
      <c r="E190" s="214" t="s">
        <v>509</v>
      </c>
      <c r="F190" s="215" t="s">
        <v>283</v>
      </c>
      <c r="G190" s="216">
        <v>15</v>
      </c>
      <c r="H190" s="217"/>
    </row>
    <row r="191" spans="1:8" ht="27.6">
      <c r="A191" s="211" t="s">
        <v>510</v>
      </c>
      <c r="B191" s="212">
        <v>907</v>
      </c>
      <c r="C191" s="213">
        <v>7</v>
      </c>
      <c r="D191" s="213">
        <v>5</v>
      </c>
      <c r="E191" s="214" t="s">
        <v>265</v>
      </c>
      <c r="F191" s="215" t="s">
        <v>265</v>
      </c>
      <c r="G191" s="216">
        <v>52.5</v>
      </c>
      <c r="H191" s="217"/>
    </row>
    <row r="192" spans="1:8">
      <c r="A192" s="211" t="s">
        <v>511</v>
      </c>
      <c r="B192" s="212">
        <v>907</v>
      </c>
      <c r="C192" s="213">
        <v>7</v>
      </c>
      <c r="D192" s="213">
        <v>5</v>
      </c>
      <c r="E192" s="214" t="s">
        <v>512</v>
      </c>
      <c r="F192" s="215" t="s">
        <v>265</v>
      </c>
      <c r="G192" s="216">
        <v>52.5</v>
      </c>
      <c r="H192" s="217"/>
    </row>
    <row r="193" spans="1:8">
      <c r="A193" s="211" t="s">
        <v>513</v>
      </c>
      <c r="B193" s="212">
        <v>907</v>
      </c>
      <c r="C193" s="213">
        <v>7</v>
      </c>
      <c r="D193" s="213">
        <v>5</v>
      </c>
      <c r="E193" s="214" t="s">
        <v>514</v>
      </c>
      <c r="F193" s="215" t="s">
        <v>265</v>
      </c>
      <c r="G193" s="216">
        <v>52.5</v>
      </c>
      <c r="H193" s="217"/>
    </row>
    <row r="194" spans="1:8" ht="27.6">
      <c r="A194" s="211" t="s">
        <v>282</v>
      </c>
      <c r="B194" s="212">
        <v>907</v>
      </c>
      <c r="C194" s="213">
        <v>7</v>
      </c>
      <c r="D194" s="213">
        <v>5</v>
      </c>
      <c r="E194" s="214" t="s">
        <v>514</v>
      </c>
      <c r="F194" s="215" t="s">
        <v>283</v>
      </c>
      <c r="G194" s="216">
        <v>52.5</v>
      </c>
      <c r="H194" s="217"/>
    </row>
    <row r="195" spans="1:8">
      <c r="A195" s="211" t="s">
        <v>531</v>
      </c>
      <c r="B195" s="212">
        <v>907</v>
      </c>
      <c r="C195" s="213">
        <v>7</v>
      </c>
      <c r="D195" s="213">
        <v>7</v>
      </c>
      <c r="E195" s="214" t="s">
        <v>265</v>
      </c>
      <c r="F195" s="215" t="s">
        <v>265</v>
      </c>
      <c r="G195" s="216">
        <v>2595.1</v>
      </c>
      <c r="H195" s="217"/>
    </row>
    <row r="196" spans="1:8" ht="41.4">
      <c r="A196" s="211" t="s">
        <v>468</v>
      </c>
      <c r="B196" s="212">
        <v>907</v>
      </c>
      <c r="C196" s="213">
        <v>7</v>
      </c>
      <c r="D196" s="213">
        <v>7</v>
      </c>
      <c r="E196" s="214" t="s">
        <v>469</v>
      </c>
      <c r="F196" s="215" t="s">
        <v>265</v>
      </c>
      <c r="G196" s="216">
        <v>2595.1</v>
      </c>
      <c r="H196" s="217"/>
    </row>
    <row r="197" spans="1:8" ht="27.6">
      <c r="A197" s="211" t="s">
        <v>532</v>
      </c>
      <c r="B197" s="212">
        <v>907</v>
      </c>
      <c r="C197" s="213">
        <v>7</v>
      </c>
      <c r="D197" s="213">
        <v>7</v>
      </c>
      <c r="E197" s="214" t="s">
        <v>533</v>
      </c>
      <c r="F197" s="215" t="s">
        <v>265</v>
      </c>
      <c r="G197" s="216">
        <v>2475.8000000000002</v>
      </c>
      <c r="H197" s="217"/>
    </row>
    <row r="198" spans="1:8" ht="96.6">
      <c r="A198" s="211" t="s">
        <v>534</v>
      </c>
      <c r="B198" s="212">
        <v>907</v>
      </c>
      <c r="C198" s="213">
        <v>7</v>
      </c>
      <c r="D198" s="213">
        <v>7</v>
      </c>
      <c r="E198" s="214" t="s">
        <v>535</v>
      </c>
      <c r="F198" s="215" t="s">
        <v>265</v>
      </c>
      <c r="G198" s="216">
        <v>2228.1999999999998</v>
      </c>
      <c r="H198" s="217"/>
    </row>
    <row r="199" spans="1:8" ht="27.6">
      <c r="A199" s="211" t="s">
        <v>282</v>
      </c>
      <c r="B199" s="212">
        <v>907</v>
      </c>
      <c r="C199" s="213">
        <v>7</v>
      </c>
      <c r="D199" s="213">
        <v>7</v>
      </c>
      <c r="E199" s="214" t="s">
        <v>535</v>
      </c>
      <c r="F199" s="215" t="s">
        <v>283</v>
      </c>
      <c r="G199" s="216">
        <v>2228.1999999999998</v>
      </c>
      <c r="H199" s="217"/>
    </row>
    <row r="200" spans="1:8" ht="42.6" customHeight="1">
      <c r="A200" s="211" t="s">
        <v>536</v>
      </c>
      <c r="B200" s="212">
        <v>907</v>
      </c>
      <c r="C200" s="213">
        <v>7</v>
      </c>
      <c r="D200" s="213">
        <v>7</v>
      </c>
      <c r="E200" s="214" t="s">
        <v>537</v>
      </c>
      <c r="F200" s="215" t="s">
        <v>265</v>
      </c>
      <c r="G200" s="216">
        <v>247.6</v>
      </c>
      <c r="H200" s="217"/>
    </row>
    <row r="201" spans="1:8" ht="27.6">
      <c r="A201" s="211" t="s">
        <v>282</v>
      </c>
      <c r="B201" s="212">
        <v>907</v>
      </c>
      <c r="C201" s="213">
        <v>7</v>
      </c>
      <c r="D201" s="213">
        <v>7</v>
      </c>
      <c r="E201" s="214" t="s">
        <v>537</v>
      </c>
      <c r="F201" s="215" t="s">
        <v>283</v>
      </c>
      <c r="G201" s="216">
        <v>247.6</v>
      </c>
      <c r="H201" s="217"/>
    </row>
    <row r="202" spans="1:8">
      <c r="A202" s="211" t="s">
        <v>438</v>
      </c>
      <c r="B202" s="212">
        <v>907</v>
      </c>
      <c r="C202" s="213">
        <v>7</v>
      </c>
      <c r="D202" s="213">
        <v>7</v>
      </c>
      <c r="E202" s="214" t="s">
        <v>538</v>
      </c>
      <c r="F202" s="215" t="s">
        <v>265</v>
      </c>
      <c r="G202" s="216">
        <v>119.3</v>
      </c>
      <c r="H202" s="217"/>
    </row>
    <row r="203" spans="1:8" ht="27.6">
      <c r="A203" s="211" t="s">
        <v>295</v>
      </c>
      <c r="B203" s="212">
        <v>907</v>
      </c>
      <c r="C203" s="213">
        <v>7</v>
      </c>
      <c r="D203" s="213">
        <v>7</v>
      </c>
      <c r="E203" s="214" t="s">
        <v>539</v>
      </c>
      <c r="F203" s="215" t="s">
        <v>265</v>
      </c>
      <c r="G203" s="216">
        <v>119.3</v>
      </c>
      <c r="H203" s="217"/>
    </row>
    <row r="204" spans="1:8" ht="27.6">
      <c r="A204" s="211" t="s">
        <v>282</v>
      </c>
      <c r="B204" s="212">
        <v>907</v>
      </c>
      <c r="C204" s="213">
        <v>7</v>
      </c>
      <c r="D204" s="213">
        <v>7</v>
      </c>
      <c r="E204" s="214" t="s">
        <v>539</v>
      </c>
      <c r="F204" s="215" t="s">
        <v>283</v>
      </c>
      <c r="G204" s="216">
        <v>119.3</v>
      </c>
      <c r="H204" s="217"/>
    </row>
    <row r="205" spans="1:8">
      <c r="A205" s="211" t="s">
        <v>574</v>
      </c>
      <c r="B205" s="212">
        <v>907</v>
      </c>
      <c r="C205" s="213">
        <v>7</v>
      </c>
      <c r="D205" s="213">
        <v>9</v>
      </c>
      <c r="E205" s="214" t="s">
        <v>265</v>
      </c>
      <c r="F205" s="215" t="s">
        <v>265</v>
      </c>
      <c r="G205" s="216">
        <v>6978.6</v>
      </c>
      <c r="H205" s="217"/>
    </row>
    <row r="206" spans="1:8" ht="27.6">
      <c r="A206" s="211" t="s">
        <v>267</v>
      </c>
      <c r="B206" s="212">
        <v>907</v>
      </c>
      <c r="C206" s="213">
        <v>7</v>
      </c>
      <c r="D206" s="213">
        <v>9</v>
      </c>
      <c r="E206" s="214" t="s">
        <v>268</v>
      </c>
      <c r="F206" s="215" t="s">
        <v>265</v>
      </c>
      <c r="G206" s="216">
        <v>2211.6999999999998</v>
      </c>
      <c r="H206" s="217"/>
    </row>
    <row r="207" spans="1:8">
      <c r="A207" s="211" t="s">
        <v>278</v>
      </c>
      <c r="B207" s="212">
        <v>907</v>
      </c>
      <c r="C207" s="213">
        <v>7</v>
      </c>
      <c r="D207" s="213">
        <v>9</v>
      </c>
      <c r="E207" s="214" t="s">
        <v>279</v>
      </c>
      <c r="F207" s="215" t="s">
        <v>265</v>
      </c>
      <c r="G207" s="216">
        <v>2211.6999999999998</v>
      </c>
      <c r="H207" s="217"/>
    </row>
    <row r="208" spans="1:8" ht="27.6">
      <c r="A208" s="211" t="s">
        <v>271</v>
      </c>
      <c r="B208" s="212">
        <v>907</v>
      </c>
      <c r="C208" s="213">
        <v>7</v>
      </c>
      <c r="D208" s="213">
        <v>9</v>
      </c>
      <c r="E208" s="214" t="s">
        <v>280</v>
      </c>
      <c r="F208" s="215" t="s">
        <v>265</v>
      </c>
      <c r="G208" s="216">
        <v>468.9</v>
      </c>
      <c r="H208" s="217"/>
    </row>
    <row r="209" spans="1:8" ht="55.2">
      <c r="A209" s="211" t="s">
        <v>273</v>
      </c>
      <c r="B209" s="212">
        <v>907</v>
      </c>
      <c r="C209" s="213">
        <v>7</v>
      </c>
      <c r="D209" s="213">
        <v>9</v>
      </c>
      <c r="E209" s="214" t="s">
        <v>280</v>
      </c>
      <c r="F209" s="215" t="s">
        <v>274</v>
      </c>
      <c r="G209" s="216">
        <v>468.9</v>
      </c>
      <c r="H209" s="217"/>
    </row>
    <row r="210" spans="1:8">
      <c r="A210" s="211" t="s">
        <v>275</v>
      </c>
      <c r="B210" s="212">
        <v>907</v>
      </c>
      <c r="C210" s="213">
        <v>7</v>
      </c>
      <c r="D210" s="213">
        <v>9</v>
      </c>
      <c r="E210" s="214" t="s">
        <v>281</v>
      </c>
      <c r="F210" s="215" t="s">
        <v>265</v>
      </c>
      <c r="G210" s="216">
        <v>1742.8</v>
      </c>
      <c r="H210" s="217"/>
    </row>
    <row r="211" spans="1:8" ht="55.2">
      <c r="A211" s="211" t="s">
        <v>273</v>
      </c>
      <c r="B211" s="212">
        <v>907</v>
      </c>
      <c r="C211" s="213">
        <v>7</v>
      </c>
      <c r="D211" s="213">
        <v>9</v>
      </c>
      <c r="E211" s="214" t="s">
        <v>281</v>
      </c>
      <c r="F211" s="215" t="s">
        <v>274</v>
      </c>
      <c r="G211" s="216">
        <v>1341.1</v>
      </c>
      <c r="H211" s="217"/>
    </row>
    <row r="212" spans="1:8" ht="27.6">
      <c r="A212" s="211" t="s">
        <v>282</v>
      </c>
      <c r="B212" s="212">
        <v>907</v>
      </c>
      <c r="C212" s="213">
        <v>7</v>
      </c>
      <c r="D212" s="213">
        <v>9</v>
      </c>
      <c r="E212" s="214" t="s">
        <v>281</v>
      </c>
      <c r="F212" s="215" t="s">
        <v>283</v>
      </c>
      <c r="G212" s="216">
        <v>378</v>
      </c>
      <c r="H212" s="217"/>
    </row>
    <row r="213" spans="1:8">
      <c r="A213" s="211" t="s">
        <v>284</v>
      </c>
      <c r="B213" s="212">
        <v>907</v>
      </c>
      <c r="C213" s="213">
        <v>7</v>
      </c>
      <c r="D213" s="213">
        <v>9</v>
      </c>
      <c r="E213" s="214" t="s">
        <v>281</v>
      </c>
      <c r="F213" s="215" t="s">
        <v>285</v>
      </c>
      <c r="G213" s="216">
        <v>23.7</v>
      </c>
      <c r="H213" s="217"/>
    </row>
    <row r="214" spans="1:8" ht="27.6">
      <c r="A214" s="211" t="s">
        <v>575</v>
      </c>
      <c r="B214" s="212">
        <v>907</v>
      </c>
      <c r="C214" s="213">
        <v>7</v>
      </c>
      <c r="D214" s="213">
        <v>9</v>
      </c>
      <c r="E214" s="214" t="s">
        <v>576</v>
      </c>
      <c r="F214" s="215" t="s">
        <v>265</v>
      </c>
      <c r="G214" s="216">
        <v>4360.5</v>
      </c>
      <c r="H214" s="217"/>
    </row>
    <row r="215" spans="1:8" ht="16.2" customHeight="1">
      <c r="A215" s="211" t="s">
        <v>577</v>
      </c>
      <c r="B215" s="212">
        <v>907</v>
      </c>
      <c r="C215" s="213">
        <v>7</v>
      </c>
      <c r="D215" s="213">
        <v>9</v>
      </c>
      <c r="E215" s="214" t="s">
        <v>578</v>
      </c>
      <c r="F215" s="215" t="s">
        <v>265</v>
      </c>
      <c r="G215" s="216">
        <v>4360.5</v>
      </c>
      <c r="H215" s="217"/>
    </row>
    <row r="216" spans="1:8" ht="27.6">
      <c r="A216" s="211" t="s">
        <v>352</v>
      </c>
      <c r="B216" s="212">
        <v>907</v>
      </c>
      <c r="C216" s="213">
        <v>7</v>
      </c>
      <c r="D216" s="213">
        <v>9</v>
      </c>
      <c r="E216" s="214" t="s">
        <v>579</v>
      </c>
      <c r="F216" s="215" t="s">
        <v>265</v>
      </c>
      <c r="G216" s="216">
        <v>4360.5</v>
      </c>
      <c r="H216" s="217"/>
    </row>
    <row r="217" spans="1:8" ht="55.2">
      <c r="A217" s="211" t="s">
        <v>273</v>
      </c>
      <c r="B217" s="212">
        <v>907</v>
      </c>
      <c r="C217" s="213">
        <v>7</v>
      </c>
      <c r="D217" s="213">
        <v>9</v>
      </c>
      <c r="E217" s="214" t="s">
        <v>579</v>
      </c>
      <c r="F217" s="215" t="s">
        <v>274</v>
      </c>
      <c r="G217" s="216">
        <v>4215.2</v>
      </c>
      <c r="H217" s="217"/>
    </row>
    <row r="218" spans="1:8" ht="27.6">
      <c r="A218" s="211" t="s">
        <v>282</v>
      </c>
      <c r="B218" s="212">
        <v>907</v>
      </c>
      <c r="C218" s="213">
        <v>7</v>
      </c>
      <c r="D218" s="213">
        <v>9</v>
      </c>
      <c r="E218" s="214" t="s">
        <v>579</v>
      </c>
      <c r="F218" s="215" t="s">
        <v>283</v>
      </c>
      <c r="G218" s="216">
        <v>145</v>
      </c>
      <c r="H218" s="217"/>
    </row>
    <row r="219" spans="1:8">
      <c r="A219" s="211" t="s">
        <v>284</v>
      </c>
      <c r="B219" s="212">
        <v>907</v>
      </c>
      <c r="C219" s="213">
        <v>7</v>
      </c>
      <c r="D219" s="213">
        <v>9</v>
      </c>
      <c r="E219" s="214" t="s">
        <v>579</v>
      </c>
      <c r="F219" s="215" t="s">
        <v>285</v>
      </c>
      <c r="G219" s="216">
        <v>0.3</v>
      </c>
      <c r="H219" s="217"/>
    </row>
    <row r="220" spans="1:8" ht="41.4">
      <c r="A220" s="211" t="s">
        <v>468</v>
      </c>
      <c r="B220" s="212">
        <v>907</v>
      </c>
      <c r="C220" s="213">
        <v>7</v>
      </c>
      <c r="D220" s="213">
        <v>9</v>
      </c>
      <c r="E220" s="214" t="s">
        <v>469</v>
      </c>
      <c r="F220" s="215" t="s">
        <v>265</v>
      </c>
      <c r="G220" s="216">
        <v>354</v>
      </c>
      <c r="H220" s="217"/>
    </row>
    <row r="221" spans="1:8">
      <c r="A221" s="211" t="s">
        <v>438</v>
      </c>
      <c r="B221" s="212">
        <v>907</v>
      </c>
      <c r="C221" s="213">
        <v>7</v>
      </c>
      <c r="D221" s="213">
        <v>9</v>
      </c>
      <c r="E221" s="214" t="s">
        <v>538</v>
      </c>
      <c r="F221" s="215" t="s">
        <v>265</v>
      </c>
      <c r="G221" s="216">
        <v>354</v>
      </c>
      <c r="H221" s="217"/>
    </row>
    <row r="222" spans="1:8" ht="27.6">
      <c r="A222" s="211" t="s">
        <v>295</v>
      </c>
      <c r="B222" s="212">
        <v>907</v>
      </c>
      <c r="C222" s="213">
        <v>7</v>
      </c>
      <c r="D222" s="213">
        <v>9</v>
      </c>
      <c r="E222" s="214" t="s">
        <v>539</v>
      </c>
      <c r="F222" s="215" t="s">
        <v>265</v>
      </c>
      <c r="G222" s="216">
        <v>354</v>
      </c>
      <c r="H222" s="217"/>
    </row>
    <row r="223" spans="1:8" ht="27.6">
      <c r="A223" s="211" t="s">
        <v>282</v>
      </c>
      <c r="B223" s="212">
        <v>907</v>
      </c>
      <c r="C223" s="213">
        <v>7</v>
      </c>
      <c r="D223" s="213">
        <v>9</v>
      </c>
      <c r="E223" s="214" t="s">
        <v>539</v>
      </c>
      <c r="F223" s="215" t="s">
        <v>283</v>
      </c>
      <c r="G223" s="216">
        <v>354</v>
      </c>
      <c r="H223" s="217"/>
    </row>
    <row r="224" spans="1:8" ht="27.6">
      <c r="A224" s="211" t="s">
        <v>580</v>
      </c>
      <c r="B224" s="212">
        <v>907</v>
      </c>
      <c r="C224" s="213">
        <v>7</v>
      </c>
      <c r="D224" s="213">
        <v>9</v>
      </c>
      <c r="E224" s="214" t="s">
        <v>581</v>
      </c>
      <c r="F224" s="215" t="s">
        <v>265</v>
      </c>
      <c r="G224" s="216">
        <v>37.4</v>
      </c>
      <c r="H224" s="217"/>
    </row>
    <row r="225" spans="1:8" ht="27.6">
      <c r="A225" s="211" t="s">
        <v>582</v>
      </c>
      <c r="B225" s="212">
        <v>907</v>
      </c>
      <c r="C225" s="213">
        <v>7</v>
      </c>
      <c r="D225" s="213">
        <v>9</v>
      </c>
      <c r="E225" s="214" t="s">
        <v>583</v>
      </c>
      <c r="F225" s="215" t="s">
        <v>265</v>
      </c>
      <c r="G225" s="216">
        <v>26</v>
      </c>
      <c r="H225" s="217"/>
    </row>
    <row r="226" spans="1:8" ht="27.6">
      <c r="A226" s="211" t="s">
        <v>295</v>
      </c>
      <c r="B226" s="212">
        <v>907</v>
      </c>
      <c r="C226" s="213">
        <v>7</v>
      </c>
      <c r="D226" s="213">
        <v>9</v>
      </c>
      <c r="E226" s="214" t="s">
        <v>584</v>
      </c>
      <c r="F226" s="215" t="s">
        <v>265</v>
      </c>
      <c r="G226" s="216">
        <v>26</v>
      </c>
      <c r="H226" s="217"/>
    </row>
    <row r="227" spans="1:8" ht="27.6">
      <c r="A227" s="211" t="s">
        <v>282</v>
      </c>
      <c r="B227" s="212">
        <v>907</v>
      </c>
      <c r="C227" s="213">
        <v>7</v>
      </c>
      <c r="D227" s="213">
        <v>9</v>
      </c>
      <c r="E227" s="214" t="s">
        <v>584</v>
      </c>
      <c r="F227" s="215" t="s">
        <v>283</v>
      </c>
      <c r="G227" s="216">
        <v>26</v>
      </c>
      <c r="H227" s="217"/>
    </row>
    <row r="228" spans="1:8">
      <c r="A228" s="211" t="s">
        <v>585</v>
      </c>
      <c r="B228" s="212">
        <v>907</v>
      </c>
      <c r="C228" s="213">
        <v>7</v>
      </c>
      <c r="D228" s="213">
        <v>9</v>
      </c>
      <c r="E228" s="214" t="s">
        <v>586</v>
      </c>
      <c r="F228" s="215" t="s">
        <v>265</v>
      </c>
      <c r="G228" s="216">
        <v>11.4</v>
      </c>
      <c r="H228" s="217"/>
    </row>
    <row r="229" spans="1:8" ht="27.6">
      <c r="A229" s="211" t="s">
        <v>295</v>
      </c>
      <c r="B229" s="212">
        <v>907</v>
      </c>
      <c r="C229" s="213">
        <v>7</v>
      </c>
      <c r="D229" s="213">
        <v>9</v>
      </c>
      <c r="E229" s="214" t="s">
        <v>587</v>
      </c>
      <c r="F229" s="215" t="s">
        <v>265</v>
      </c>
      <c r="G229" s="216">
        <v>11.4</v>
      </c>
      <c r="H229" s="217"/>
    </row>
    <row r="230" spans="1:8" ht="27.6">
      <c r="A230" s="211" t="s">
        <v>282</v>
      </c>
      <c r="B230" s="212">
        <v>907</v>
      </c>
      <c r="C230" s="213">
        <v>7</v>
      </c>
      <c r="D230" s="213">
        <v>9</v>
      </c>
      <c r="E230" s="214" t="s">
        <v>587</v>
      </c>
      <c r="F230" s="215" t="s">
        <v>283</v>
      </c>
      <c r="G230" s="216">
        <v>11.4</v>
      </c>
      <c r="H230" s="217"/>
    </row>
    <row r="231" spans="1:8" ht="27.6">
      <c r="A231" s="211" t="s">
        <v>449</v>
      </c>
      <c r="B231" s="212">
        <v>907</v>
      </c>
      <c r="C231" s="213">
        <v>7</v>
      </c>
      <c r="D231" s="213">
        <v>9</v>
      </c>
      <c r="E231" s="214" t="s">
        <v>450</v>
      </c>
      <c r="F231" s="215" t="s">
        <v>265</v>
      </c>
      <c r="G231" s="216">
        <v>15</v>
      </c>
      <c r="H231" s="217"/>
    </row>
    <row r="232" spans="1:8" ht="27.6">
      <c r="A232" s="211" t="s">
        <v>451</v>
      </c>
      <c r="B232" s="212">
        <v>907</v>
      </c>
      <c r="C232" s="213">
        <v>7</v>
      </c>
      <c r="D232" s="213">
        <v>9</v>
      </c>
      <c r="E232" s="214" t="s">
        <v>452</v>
      </c>
      <c r="F232" s="215" t="s">
        <v>265</v>
      </c>
      <c r="G232" s="216">
        <v>15</v>
      </c>
      <c r="H232" s="217"/>
    </row>
    <row r="233" spans="1:8" ht="42" customHeight="1">
      <c r="A233" s="211" t="s">
        <v>588</v>
      </c>
      <c r="B233" s="212">
        <v>907</v>
      </c>
      <c r="C233" s="213">
        <v>7</v>
      </c>
      <c r="D233" s="213">
        <v>9</v>
      </c>
      <c r="E233" s="214" t="s">
        <v>589</v>
      </c>
      <c r="F233" s="215" t="s">
        <v>265</v>
      </c>
      <c r="G233" s="216">
        <v>15</v>
      </c>
      <c r="H233" s="217"/>
    </row>
    <row r="234" spans="1:8" ht="27.6">
      <c r="A234" s="211" t="s">
        <v>282</v>
      </c>
      <c r="B234" s="212">
        <v>907</v>
      </c>
      <c r="C234" s="213">
        <v>7</v>
      </c>
      <c r="D234" s="213">
        <v>9</v>
      </c>
      <c r="E234" s="214" t="s">
        <v>589</v>
      </c>
      <c r="F234" s="215" t="s">
        <v>283</v>
      </c>
      <c r="G234" s="216">
        <v>15</v>
      </c>
      <c r="H234" s="217"/>
    </row>
    <row r="235" spans="1:8">
      <c r="A235" s="211" t="s">
        <v>613</v>
      </c>
      <c r="B235" s="212">
        <v>907</v>
      </c>
      <c r="C235" s="213">
        <v>10</v>
      </c>
      <c r="D235" s="213">
        <v>0</v>
      </c>
      <c r="E235" s="214" t="s">
        <v>265</v>
      </c>
      <c r="F235" s="215" t="s">
        <v>265</v>
      </c>
      <c r="G235" s="216">
        <v>5706.9</v>
      </c>
      <c r="H235" s="217"/>
    </row>
    <row r="236" spans="1:8">
      <c r="A236" s="211" t="s">
        <v>638</v>
      </c>
      <c r="B236" s="212">
        <v>907</v>
      </c>
      <c r="C236" s="213">
        <v>10</v>
      </c>
      <c r="D236" s="213">
        <v>4</v>
      </c>
      <c r="E236" s="214" t="s">
        <v>265</v>
      </c>
      <c r="F236" s="215" t="s">
        <v>265</v>
      </c>
      <c r="G236" s="216">
        <v>5706.9</v>
      </c>
      <c r="H236" s="217"/>
    </row>
    <row r="237" spans="1:8" ht="27.6">
      <c r="A237" s="211" t="s">
        <v>267</v>
      </c>
      <c r="B237" s="212">
        <v>907</v>
      </c>
      <c r="C237" s="213">
        <v>10</v>
      </c>
      <c r="D237" s="213">
        <v>4</v>
      </c>
      <c r="E237" s="214" t="s">
        <v>268</v>
      </c>
      <c r="F237" s="215" t="s">
        <v>265</v>
      </c>
      <c r="G237" s="216">
        <v>5706.9</v>
      </c>
      <c r="H237" s="217"/>
    </row>
    <row r="238" spans="1:8" ht="12.6" customHeight="1">
      <c r="A238" s="211" t="s">
        <v>326</v>
      </c>
      <c r="B238" s="212">
        <v>907</v>
      </c>
      <c r="C238" s="213">
        <v>10</v>
      </c>
      <c r="D238" s="213">
        <v>4</v>
      </c>
      <c r="E238" s="214" t="s">
        <v>327</v>
      </c>
      <c r="F238" s="215" t="s">
        <v>265</v>
      </c>
      <c r="G238" s="216">
        <v>5706.9</v>
      </c>
      <c r="H238" s="217"/>
    </row>
    <row r="239" spans="1:8" ht="41.4">
      <c r="A239" s="211" t="s">
        <v>639</v>
      </c>
      <c r="B239" s="212">
        <v>907</v>
      </c>
      <c r="C239" s="213">
        <v>10</v>
      </c>
      <c r="D239" s="213">
        <v>4</v>
      </c>
      <c r="E239" s="214" t="s">
        <v>640</v>
      </c>
      <c r="F239" s="215" t="s">
        <v>265</v>
      </c>
      <c r="G239" s="216">
        <v>5706.9</v>
      </c>
      <c r="H239" s="217"/>
    </row>
    <row r="240" spans="1:8">
      <c r="A240" s="211" t="s">
        <v>346</v>
      </c>
      <c r="B240" s="212">
        <v>907</v>
      </c>
      <c r="C240" s="213">
        <v>10</v>
      </c>
      <c r="D240" s="213">
        <v>4</v>
      </c>
      <c r="E240" s="214" t="s">
        <v>640</v>
      </c>
      <c r="F240" s="215" t="s">
        <v>347</v>
      </c>
      <c r="G240" s="216">
        <v>5706.9</v>
      </c>
      <c r="H240" s="217"/>
    </row>
    <row r="241" spans="1:8" s="210" customFormat="1">
      <c r="A241" s="204" t="s">
        <v>690</v>
      </c>
      <c r="B241" s="205">
        <v>910</v>
      </c>
      <c r="C241" s="206">
        <v>0</v>
      </c>
      <c r="D241" s="206">
        <v>0</v>
      </c>
      <c r="E241" s="207" t="s">
        <v>265</v>
      </c>
      <c r="F241" s="208" t="s">
        <v>265</v>
      </c>
      <c r="G241" s="209">
        <v>29623</v>
      </c>
      <c r="H241" s="203"/>
    </row>
    <row r="242" spans="1:8">
      <c r="A242" s="211" t="s">
        <v>264</v>
      </c>
      <c r="B242" s="212">
        <v>910</v>
      </c>
      <c r="C242" s="213">
        <v>1</v>
      </c>
      <c r="D242" s="213">
        <v>0</v>
      </c>
      <c r="E242" s="214" t="s">
        <v>265</v>
      </c>
      <c r="F242" s="215" t="s">
        <v>265</v>
      </c>
      <c r="G242" s="216">
        <v>18795.8</v>
      </c>
      <c r="H242" s="217"/>
    </row>
    <row r="243" spans="1:8" ht="27.6" customHeight="1">
      <c r="A243" s="211" t="s">
        <v>302</v>
      </c>
      <c r="B243" s="212">
        <v>910</v>
      </c>
      <c r="C243" s="213">
        <v>1</v>
      </c>
      <c r="D243" s="213">
        <v>6</v>
      </c>
      <c r="E243" s="214" t="s">
        <v>265</v>
      </c>
      <c r="F243" s="215" t="s">
        <v>265</v>
      </c>
      <c r="G243" s="216">
        <v>6670</v>
      </c>
      <c r="H243" s="217"/>
    </row>
    <row r="244" spans="1:8" ht="27.6">
      <c r="A244" s="211" t="s">
        <v>267</v>
      </c>
      <c r="B244" s="212">
        <v>910</v>
      </c>
      <c r="C244" s="213">
        <v>1</v>
      </c>
      <c r="D244" s="213">
        <v>6</v>
      </c>
      <c r="E244" s="214" t="s">
        <v>268</v>
      </c>
      <c r="F244" s="215" t="s">
        <v>265</v>
      </c>
      <c r="G244" s="216">
        <v>6660.1</v>
      </c>
      <c r="H244" s="217"/>
    </row>
    <row r="245" spans="1:8">
      <c r="A245" s="211" t="s">
        <v>278</v>
      </c>
      <c r="B245" s="212">
        <v>910</v>
      </c>
      <c r="C245" s="213">
        <v>1</v>
      </c>
      <c r="D245" s="213">
        <v>6</v>
      </c>
      <c r="E245" s="214" t="s">
        <v>279</v>
      </c>
      <c r="F245" s="215" t="s">
        <v>265</v>
      </c>
      <c r="G245" s="216">
        <v>6660.1</v>
      </c>
      <c r="H245" s="217"/>
    </row>
    <row r="246" spans="1:8" ht="27.6">
      <c r="A246" s="211" t="s">
        <v>271</v>
      </c>
      <c r="B246" s="212">
        <v>910</v>
      </c>
      <c r="C246" s="213">
        <v>1</v>
      </c>
      <c r="D246" s="213">
        <v>6</v>
      </c>
      <c r="E246" s="214" t="s">
        <v>280</v>
      </c>
      <c r="F246" s="215" t="s">
        <v>265</v>
      </c>
      <c r="G246" s="216">
        <v>1397.4</v>
      </c>
      <c r="H246" s="217"/>
    </row>
    <row r="247" spans="1:8" ht="55.2">
      <c r="A247" s="211" t="s">
        <v>273</v>
      </c>
      <c r="B247" s="212">
        <v>910</v>
      </c>
      <c r="C247" s="213">
        <v>1</v>
      </c>
      <c r="D247" s="213">
        <v>6</v>
      </c>
      <c r="E247" s="214" t="s">
        <v>280</v>
      </c>
      <c r="F247" s="215" t="s">
        <v>274</v>
      </c>
      <c r="G247" s="216">
        <v>1397.4</v>
      </c>
      <c r="H247" s="217"/>
    </row>
    <row r="248" spans="1:8">
      <c r="A248" s="211" t="s">
        <v>275</v>
      </c>
      <c r="B248" s="212">
        <v>910</v>
      </c>
      <c r="C248" s="213">
        <v>1</v>
      </c>
      <c r="D248" s="213">
        <v>6</v>
      </c>
      <c r="E248" s="214" t="s">
        <v>281</v>
      </c>
      <c r="F248" s="215" t="s">
        <v>265</v>
      </c>
      <c r="G248" s="216">
        <v>5262.7</v>
      </c>
      <c r="H248" s="217"/>
    </row>
    <row r="249" spans="1:8" ht="55.2">
      <c r="A249" s="211" t="s">
        <v>273</v>
      </c>
      <c r="B249" s="212">
        <v>910</v>
      </c>
      <c r="C249" s="213">
        <v>1</v>
      </c>
      <c r="D249" s="213">
        <v>6</v>
      </c>
      <c r="E249" s="214" t="s">
        <v>281</v>
      </c>
      <c r="F249" s="215" t="s">
        <v>274</v>
      </c>
      <c r="G249" s="216">
        <v>3937.1</v>
      </c>
      <c r="H249" s="217"/>
    </row>
    <row r="250" spans="1:8" ht="27.6">
      <c r="A250" s="211" t="s">
        <v>282</v>
      </c>
      <c r="B250" s="212">
        <v>910</v>
      </c>
      <c r="C250" s="213">
        <v>1</v>
      </c>
      <c r="D250" s="213">
        <v>6</v>
      </c>
      <c r="E250" s="214" t="s">
        <v>281</v>
      </c>
      <c r="F250" s="215" t="s">
        <v>283</v>
      </c>
      <c r="G250" s="216">
        <v>1325.3</v>
      </c>
      <c r="H250" s="217"/>
    </row>
    <row r="251" spans="1:8">
      <c r="A251" s="211" t="s">
        <v>284</v>
      </c>
      <c r="B251" s="212">
        <v>910</v>
      </c>
      <c r="C251" s="213">
        <v>1</v>
      </c>
      <c r="D251" s="213">
        <v>6</v>
      </c>
      <c r="E251" s="214" t="s">
        <v>281</v>
      </c>
      <c r="F251" s="215" t="s">
        <v>285</v>
      </c>
      <c r="G251" s="216">
        <v>0.3</v>
      </c>
      <c r="H251" s="217"/>
    </row>
    <row r="252" spans="1:8" ht="41.4">
      <c r="A252" s="211" t="s">
        <v>307</v>
      </c>
      <c r="B252" s="212">
        <v>910</v>
      </c>
      <c r="C252" s="213">
        <v>1</v>
      </c>
      <c r="D252" s="213">
        <v>6</v>
      </c>
      <c r="E252" s="214" t="s">
        <v>308</v>
      </c>
      <c r="F252" s="215" t="s">
        <v>265</v>
      </c>
      <c r="G252" s="216">
        <v>9.9</v>
      </c>
      <c r="H252" s="217"/>
    </row>
    <row r="253" spans="1:8" ht="55.2">
      <c r="A253" s="211" t="s">
        <v>309</v>
      </c>
      <c r="B253" s="212">
        <v>910</v>
      </c>
      <c r="C253" s="213">
        <v>1</v>
      </c>
      <c r="D253" s="213">
        <v>6</v>
      </c>
      <c r="E253" s="214" t="s">
        <v>310</v>
      </c>
      <c r="F253" s="215" t="s">
        <v>265</v>
      </c>
      <c r="G253" s="216">
        <v>9.9</v>
      </c>
      <c r="H253" s="217"/>
    </row>
    <row r="254" spans="1:8" ht="27.6">
      <c r="A254" s="211" t="s">
        <v>295</v>
      </c>
      <c r="B254" s="212">
        <v>910</v>
      </c>
      <c r="C254" s="213">
        <v>1</v>
      </c>
      <c r="D254" s="213">
        <v>6</v>
      </c>
      <c r="E254" s="214" t="s">
        <v>311</v>
      </c>
      <c r="F254" s="215" t="s">
        <v>265</v>
      </c>
      <c r="G254" s="216">
        <v>9.9</v>
      </c>
      <c r="H254" s="217"/>
    </row>
    <row r="255" spans="1:8" ht="27.6">
      <c r="A255" s="211" t="s">
        <v>282</v>
      </c>
      <c r="B255" s="212">
        <v>910</v>
      </c>
      <c r="C255" s="213">
        <v>1</v>
      </c>
      <c r="D255" s="213">
        <v>6</v>
      </c>
      <c r="E255" s="214" t="s">
        <v>311</v>
      </c>
      <c r="F255" s="215" t="s">
        <v>283</v>
      </c>
      <c r="G255" s="216">
        <v>9.9</v>
      </c>
      <c r="H255" s="217"/>
    </row>
    <row r="256" spans="1:8">
      <c r="A256" s="211" t="s">
        <v>323</v>
      </c>
      <c r="B256" s="212">
        <v>910</v>
      </c>
      <c r="C256" s="213">
        <v>1</v>
      </c>
      <c r="D256" s="213">
        <v>13</v>
      </c>
      <c r="E256" s="214" t="s">
        <v>265</v>
      </c>
      <c r="F256" s="215" t="s">
        <v>265</v>
      </c>
      <c r="G256" s="216">
        <v>12125.8</v>
      </c>
      <c r="H256" s="217"/>
    </row>
    <row r="257" spans="1:8">
      <c r="A257" s="211" t="s">
        <v>350</v>
      </c>
      <c r="B257" s="212">
        <v>910</v>
      </c>
      <c r="C257" s="213">
        <v>1</v>
      </c>
      <c r="D257" s="213">
        <v>13</v>
      </c>
      <c r="E257" s="214" t="s">
        <v>351</v>
      </c>
      <c r="F257" s="215" t="s">
        <v>265</v>
      </c>
      <c r="G257" s="216">
        <v>12115.7</v>
      </c>
      <c r="H257" s="217"/>
    </row>
    <row r="258" spans="1:8" ht="27.6">
      <c r="A258" s="211" t="s">
        <v>352</v>
      </c>
      <c r="B258" s="212">
        <v>910</v>
      </c>
      <c r="C258" s="213">
        <v>1</v>
      </c>
      <c r="D258" s="213">
        <v>13</v>
      </c>
      <c r="E258" s="214" t="s">
        <v>353</v>
      </c>
      <c r="F258" s="215" t="s">
        <v>265</v>
      </c>
      <c r="G258" s="216">
        <v>7615.7</v>
      </c>
      <c r="H258" s="217"/>
    </row>
    <row r="259" spans="1:8" ht="55.2">
      <c r="A259" s="211" t="s">
        <v>273</v>
      </c>
      <c r="B259" s="212">
        <v>910</v>
      </c>
      <c r="C259" s="213">
        <v>1</v>
      </c>
      <c r="D259" s="213">
        <v>13</v>
      </c>
      <c r="E259" s="214" t="s">
        <v>353</v>
      </c>
      <c r="F259" s="215" t="s">
        <v>274</v>
      </c>
      <c r="G259" s="216">
        <v>6800.2</v>
      </c>
      <c r="H259" s="217"/>
    </row>
    <row r="260" spans="1:8" ht="27.6">
      <c r="A260" s="211" t="s">
        <v>282</v>
      </c>
      <c r="B260" s="212">
        <v>910</v>
      </c>
      <c r="C260" s="213">
        <v>1</v>
      </c>
      <c r="D260" s="213">
        <v>13</v>
      </c>
      <c r="E260" s="214" t="s">
        <v>353</v>
      </c>
      <c r="F260" s="215" t="s">
        <v>283</v>
      </c>
      <c r="G260" s="216">
        <v>814.8</v>
      </c>
      <c r="H260" s="217"/>
    </row>
    <row r="261" spans="1:8">
      <c r="A261" s="211" t="s">
        <v>284</v>
      </c>
      <c r="B261" s="212">
        <v>910</v>
      </c>
      <c r="C261" s="213">
        <v>1</v>
      </c>
      <c r="D261" s="213">
        <v>13</v>
      </c>
      <c r="E261" s="214" t="s">
        <v>353</v>
      </c>
      <c r="F261" s="215" t="s">
        <v>285</v>
      </c>
      <c r="G261" s="216">
        <v>0.7</v>
      </c>
      <c r="H261" s="217"/>
    </row>
    <row r="262" spans="1:8" ht="41.4">
      <c r="A262" s="211" t="s">
        <v>191</v>
      </c>
      <c r="B262" s="212">
        <v>910</v>
      </c>
      <c r="C262" s="213">
        <v>1</v>
      </c>
      <c r="D262" s="213">
        <v>13</v>
      </c>
      <c r="E262" s="214" t="s">
        <v>354</v>
      </c>
      <c r="F262" s="215" t="s">
        <v>265</v>
      </c>
      <c r="G262" s="216">
        <v>4500</v>
      </c>
      <c r="H262" s="217"/>
    </row>
    <row r="263" spans="1:8" ht="55.2">
      <c r="A263" s="211" t="s">
        <v>273</v>
      </c>
      <c r="B263" s="212">
        <v>910</v>
      </c>
      <c r="C263" s="213">
        <v>1</v>
      </c>
      <c r="D263" s="213">
        <v>13</v>
      </c>
      <c r="E263" s="214" t="s">
        <v>354</v>
      </c>
      <c r="F263" s="215" t="s">
        <v>274</v>
      </c>
      <c r="G263" s="216">
        <v>4500</v>
      </c>
      <c r="H263" s="217"/>
    </row>
    <row r="264" spans="1:8" ht="41.4">
      <c r="A264" s="211" t="s">
        <v>307</v>
      </c>
      <c r="B264" s="212">
        <v>910</v>
      </c>
      <c r="C264" s="213">
        <v>1</v>
      </c>
      <c r="D264" s="213">
        <v>13</v>
      </c>
      <c r="E264" s="214" t="s">
        <v>308</v>
      </c>
      <c r="F264" s="215" t="s">
        <v>265</v>
      </c>
      <c r="G264" s="216">
        <v>10.1</v>
      </c>
      <c r="H264" s="217"/>
    </row>
    <row r="265" spans="1:8" ht="55.2">
      <c r="A265" s="211" t="s">
        <v>309</v>
      </c>
      <c r="B265" s="212">
        <v>910</v>
      </c>
      <c r="C265" s="213">
        <v>1</v>
      </c>
      <c r="D265" s="213">
        <v>13</v>
      </c>
      <c r="E265" s="214" t="s">
        <v>310</v>
      </c>
      <c r="F265" s="215" t="s">
        <v>265</v>
      </c>
      <c r="G265" s="216">
        <v>10.1</v>
      </c>
      <c r="H265" s="217"/>
    </row>
    <row r="266" spans="1:8" ht="27.6">
      <c r="A266" s="211" t="s">
        <v>295</v>
      </c>
      <c r="B266" s="212">
        <v>910</v>
      </c>
      <c r="C266" s="213">
        <v>1</v>
      </c>
      <c r="D266" s="213">
        <v>13</v>
      </c>
      <c r="E266" s="214" t="s">
        <v>311</v>
      </c>
      <c r="F266" s="215" t="s">
        <v>265</v>
      </c>
      <c r="G266" s="216">
        <v>10.1</v>
      </c>
      <c r="H266" s="217"/>
    </row>
    <row r="267" spans="1:8" ht="27.6">
      <c r="A267" s="211" t="s">
        <v>282</v>
      </c>
      <c r="B267" s="212">
        <v>910</v>
      </c>
      <c r="C267" s="213">
        <v>1</v>
      </c>
      <c r="D267" s="213">
        <v>13</v>
      </c>
      <c r="E267" s="214" t="s">
        <v>311</v>
      </c>
      <c r="F267" s="215" t="s">
        <v>283</v>
      </c>
      <c r="G267" s="216">
        <v>10.1</v>
      </c>
      <c r="H267" s="217"/>
    </row>
    <row r="268" spans="1:8">
      <c r="A268" s="211" t="s">
        <v>423</v>
      </c>
      <c r="B268" s="212">
        <v>910</v>
      </c>
      <c r="C268" s="213">
        <v>7</v>
      </c>
      <c r="D268" s="213">
        <v>0</v>
      </c>
      <c r="E268" s="214" t="s">
        <v>265</v>
      </c>
      <c r="F268" s="215" t="s">
        <v>265</v>
      </c>
      <c r="G268" s="216">
        <v>50</v>
      </c>
      <c r="H268" s="217"/>
    </row>
    <row r="269" spans="1:8" ht="27.6">
      <c r="A269" s="211" t="s">
        <v>510</v>
      </c>
      <c r="B269" s="212">
        <v>910</v>
      </c>
      <c r="C269" s="213">
        <v>7</v>
      </c>
      <c r="D269" s="213">
        <v>5</v>
      </c>
      <c r="E269" s="214" t="s">
        <v>265</v>
      </c>
      <c r="F269" s="215" t="s">
        <v>265</v>
      </c>
      <c r="G269" s="216">
        <v>50</v>
      </c>
      <c r="H269" s="217"/>
    </row>
    <row r="270" spans="1:8" ht="41.4">
      <c r="A270" s="211" t="s">
        <v>307</v>
      </c>
      <c r="B270" s="212">
        <v>910</v>
      </c>
      <c r="C270" s="213">
        <v>7</v>
      </c>
      <c r="D270" s="213">
        <v>5</v>
      </c>
      <c r="E270" s="214" t="s">
        <v>308</v>
      </c>
      <c r="F270" s="215" t="s">
        <v>265</v>
      </c>
      <c r="G270" s="216">
        <v>50</v>
      </c>
      <c r="H270" s="217"/>
    </row>
    <row r="271" spans="1:8" ht="27.6">
      <c r="A271" s="211" t="s">
        <v>515</v>
      </c>
      <c r="B271" s="212">
        <v>910</v>
      </c>
      <c r="C271" s="213">
        <v>7</v>
      </c>
      <c r="D271" s="213">
        <v>5</v>
      </c>
      <c r="E271" s="214" t="s">
        <v>516</v>
      </c>
      <c r="F271" s="215" t="s">
        <v>265</v>
      </c>
      <c r="G271" s="216">
        <v>50</v>
      </c>
      <c r="H271" s="217"/>
    </row>
    <row r="272" spans="1:8" ht="27.6">
      <c r="A272" s="211" t="s">
        <v>295</v>
      </c>
      <c r="B272" s="212">
        <v>910</v>
      </c>
      <c r="C272" s="213">
        <v>7</v>
      </c>
      <c r="D272" s="213">
        <v>5</v>
      </c>
      <c r="E272" s="214" t="s">
        <v>517</v>
      </c>
      <c r="F272" s="215" t="s">
        <v>265</v>
      </c>
      <c r="G272" s="216">
        <v>50</v>
      </c>
      <c r="H272" s="217"/>
    </row>
    <row r="273" spans="1:8" ht="27.6">
      <c r="A273" s="211" t="s">
        <v>282</v>
      </c>
      <c r="B273" s="212">
        <v>910</v>
      </c>
      <c r="C273" s="213">
        <v>7</v>
      </c>
      <c r="D273" s="213">
        <v>5</v>
      </c>
      <c r="E273" s="214" t="s">
        <v>517</v>
      </c>
      <c r="F273" s="215" t="s">
        <v>283</v>
      </c>
      <c r="G273" s="216">
        <v>50</v>
      </c>
      <c r="H273" s="217"/>
    </row>
    <row r="274" spans="1:8" ht="27.6">
      <c r="A274" s="211" t="s">
        <v>666</v>
      </c>
      <c r="B274" s="212">
        <v>910</v>
      </c>
      <c r="C274" s="213">
        <v>13</v>
      </c>
      <c r="D274" s="213">
        <v>0</v>
      </c>
      <c r="E274" s="214" t="s">
        <v>265</v>
      </c>
      <c r="F274" s="215" t="s">
        <v>265</v>
      </c>
      <c r="G274" s="216">
        <v>2169.1999999999998</v>
      </c>
      <c r="H274" s="217"/>
    </row>
    <row r="275" spans="1:8" ht="27.6">
      <c r="A275" s="211" t="s">
        <v>667</v>
      </c>
      <c r="B275" s="212">
        <v>910</v>
      </c>
      <c r="C275" s="213">
        <v>13</v>
      </c>
      <c r="D275" s="213">
        <v>1</v>
      </c>
      <c r="E275" s="214" t="s">
        <v>265</v>
      </c>
      <c r="F275" s="215" t="s">
        <v>265</v>
      </c>
      <c r="G275" s="216">
        <v>2169.1999999999998</v>
      </c>
      <c r="H275" s="217"/>
    </row>
    <row r="276" spans="1:8">
      <c r="A276" s="211" t="s">
        <v>668</v>
      </c>
      <c r="B276" s="212">
        <v>910</v>
      </c>
      <c r="C276" s="213">
        <v>13</v>
      </c>
      <c r="D276" s="213">
        <v>1</v>
      </c>
      <c r="E276" s="214" t="s">
        <v>669</v>
      </c>
      <c r="F276" s="215" t="s">
        <v>265</v>
      </c>
      <c r="G276" s="216">
        <v>2169.1999999999998</v>
      </c>
      <c r="H276" s="217"/>
    </row>
    <row r="277" spans="1:8">
      <c r="A277" s="211" t="s">
        <v>670</v>
      </c>
      <c r="B277" s="212">
        <v>910</v>
      </c>
      <c r="C277" s="213">
        <v>13</v>
      </c>
      <c r="D277" s="213">
        <v>1</v>
      </c>
      <c r="E277" s="214" t="s">
        <v>671</v>
      </c>
      <c r="F277" s="215" t="s">
        <v>265</v>
      </c>
      <c r="G277" s="216">
        <v>2169.1999999999998</v>
      </c>
      <c r="H277" s="217"/>
    </row>
    <row r="278" spans="1:8">
      <c r="A278" s="211" t="s">
        <v>672</v>
      </c>
      <c r="B278" s="212">
        <v>910</v>
      </c>
      <c r="C278" s="213">
        <v>13</v>
      </c>
      <c r="D278" s="213">
        <v>1</v>
      </c>
      <c r="E278" s="214" t="s">
        <v>671</v>
      </c>
      <c r="F278" s="215" t="s">
        <v>673</v>
      </c>
      <c r="G278" s="216">
        <v>2169.1999999999998</v>
      </c>
      <c r="H278" s="217"/>
    </row>
    <row r="279" spans="1:8" ht="41.4">
      <c r="A279" s="211" t="s">
        <v>674</v>
      </c>
      <c r="B279" s="212">
        <v>910</v>
      </c>
      <c r="C279" s="213">
        <v>14</v>
      </c>
      <c r="D279" s="213">
        <v>0</v>
      </c>
      <c r="E279" s="214" t="s">
        <v>265</v>
      </c>
      <c r="F279" s="215" t="s">
        <v>265</v>
      </c>
      <c r="G279" s="216">
        <v>8608</v>
      </c>
      <c r="H279" s="217"/>
    </row>
    <row r="280" spans="1:8" ht="27.6">
      <c r="A280" s="211" t="s">
        <v>675</v>
      </c>
      <c r="B280" s="212">
        <v>910</v>
      </c>
      <c r="C280" s="213">
        <v>14</v>
      </c>
      <c r="D280" s="213">
        <v>1</v>
      </c>
      <c r="E280" s="214" t="s">
        <v>265</v>
      </c>
      <c r="F280" s="215" t="s">
        <v>265</v>
      </c>
      <c r="G280" s="216">
        <v>8608</v>
      </c>
      <c r="H280" s="217"/>
    </row>
    <row r="281" spans="1:8" ht="27.6">
      <c r="A281" s="211" t="s">
        <v>676</v>
      </c>
      <c r="B281" s="212">
        <v>910</v>
      </c>
      <c r="C281" s="213">
        <v>14</v>
      </c>
      <c r="D281" s="213">
        <v>1</v>
      </c>
      <c r="E281" s="214" t="s">
        <v>677</v>
      </c>
      <c r="F281" s="215" t="s">
        <v>265</v>
      </c>
      <c r="G281" s="216">
        <v>8608</v>
      </c>
      <c r="H281" s="217"/>
    </row>
    <row r="282" spans="1:8" ht="27.6">
      <c r="A282" s="211" t="s">
        <v>678</v>
      </c>
      <c r="B282" s="212">
        <v>910</v>
      </c>
      <c r="C282" s="213">
        <v>14</v>
      </c>
      <c r="D282" s="213">
        <v>1</v>
      </c>
      <c r="E282" s="214" t="s">
        <v>679</v>
      </c>
      <c r="F282" s="215" t="s">
        <v>265</v>
      </c>
      <c r="G282" s="216">
        <v>8608</v>
      </c>
      <c r="H282" s="217"/>
    </row>
    <row r="283" spans="1:8" ht="41.4">
      <c r="A283" s="211" t="s">
        <v>680</v>
      </c>
      <c r="B283" s="212">
        <v>910</v>
      </c>
      <c r="C283" s="213">
        <v>14</v>
      </c>
      <c r="D283" s="213">
        <v>1</v>
      </c>
      <c r="E283" s="214" t="s">
        <v>681</v>
      </c>
      <c r="F283" s="215" t="s">
        <v>265</v>
      </c>
      <c r="G283" s="216">
        <v>8608</v>
      </c>
      <c r="H283" s="217"/>
    </row>
    <row r="284" spans="1:8">
      <c r="A284" s="211" t="s">
        <v>682</v>
      </c>
      <c r="B284" s="212">
        <v>910</v>
      </c>
      <c r="C284" s="213">
        <v>14</v>
      </c>
      <c r="D284" s="213">
        <v>1</v>
      </c>
      <c r="E284" s="214" t="s">
        <v>681</v>
      </c>
      <c r="F284" s="215" t="s">
        <v>683</v>
      </c>
      <c r="G284" s="216">
        <v>8608</v>
      </c>
      <c r="H284" s="217"/>
    </row>
    <row r="285" spans="1:8" s="210" customFormat="1">
      <c r="A285" s="204" t="s">
        <v>691</v>
      </c>
      <c r="B285" s="205">
        <v>913</v>
      </c>
      <c r="C285" s="206">
        <v>0</v>
      </c>
      <c r="D285" s="206">
        <v>0</v>
      </c>
      <c r="E285" s="207" t="s">
        <v>265</v>
      </c>
      <c r="F285" s="208" t="s">
        <v>265</v>
      </c>
      <c r="G285" s="209">
        <v>16481.7</v>
      </c>
      <c r="H285" s="203"/>
    </row>
    <row r="286" spans="1:8">
      <c r="A286" s="211" t="s">
        <v>264</v>
      </c>
      <c r="B286" s="212">
        <v>913</v>
      </c>
      <c r="C286" s="213">
        <v>1</v>
      </c>
      <c r="D286" s="213">
        <v>0</v>
      </c>
      <c r="E286" s="214" t="s">
        <v>265</v>
      </c>
      <c r="F286" s="215" t="s">
        <v>265</v>
      </c>
      <c r="G286" s="216">
        <v>13651.3</v>
      </c>
      <c r="H286" s="217"/>
    </row>
    <row r="287" spans="1:8">
      <c r="A287" s="211" t="s">
        <v>323</v>
      </c>
      <c r="B287" s="212">
        <v>913</v>
      </c>
      <c r="C287" s="213">
        <v>1</v>
      </c>
      <c r="D287" s="213">
        <v>13</v>
      </c>
      <c r="E287" s="214" t="s">
        <v>265</v>
      </c>
      <c r="F287" s="215" t="s">
        <v>265</v>
      </c>
      <c r="G287" s="216">
        <v>13651.3</v>
      </c>
      <c r="H287" s="217"/>
    </row>
    <row r="288" spans="1:8" ht="27.6">
      <c r="A288" s="211" t="s">
        <v>267</v>
      </c>
      <c r="B288" s="212">
        <v>913</v>
      </c>
      <c r="C288" s="213">
        <v>1</v>
      </c>
      <c r="D288" s="213">
        <v>13</v>
      </c>
      <c r="E288" s="214" t="s">
        <v>268</v>
      </c>
      <c r="F288" s="215" t="s">
        <v>265</v>
      </c>
      <c r="G288" s="216">
        <v>1968.3</v>
      </c>
      <c r="H288" s="217"/>
    </row>
    <row r="289" spans="1:8">
      <c r="A289" s="211" t="s">
        <v>278</v>
      </c>
      <c r="B289" s="212">
        <v>913</v>
      </c>
      <c r="C289" s="213">
        <v>1</v>
      </c>
      <c r="D289" s="213">
        <v>13</v>
      </c>
      <c r="E289" s="214" t="s">
        <v>279</v>
      </c>
      <c r="F289" s="215" t="s">
        <v>265</v>
      </c>
      <c r="G289" s="216">
        <v>1968.3</v>
      </c>
      <c r="H289" s="217"/>
    </row>
    <row r="290" spans="1:8" ht="27.6">
      <c r="A290" s="211" t="s">
        <v>271</v>
      </c>
      <c r="B290" s="212">
        <v>913</v>
      </c>
      <c r="C290" s="213">
        <v>1</v>
      </c>
      <c r="D290" s="213">
        <v>13</v>
      </c>
      <c r="E290" s="214" t="s">
        <v>280</v>
      </c>
      <c r="F290" s="215" t="s">
        <v>265</v>
      </c>
      <c r="G290" s="216">
        <v>427</v>
      </c>
      <c r="H290" s="217"/>
    </row>
    <row r="291" spans="1:8" ht="55.2">
      <c r="A291" s="211" t="s">
        <v>273</v>
      </c>
      <c r="B291" s="212">
        <v>913</v>
      </c>
      <c r="C291" s="213">
        <v>1</v>
      </c>
      <c r="D291" s="213">
        <v>13</v>
      </c>
      <c r="E291" s="214" t="s">
        <v>280</v>
      </c>
      <c r="F291" s="215" t="s">
        <v>274</v>
      </c>
      <c r="G291" s="216">
        <v>427</v>
      </c>
      <c r="H291" s="217"/>
    </row>
    <row r="292" spans="1:8">
      <c r="A292" s="211" t="s">
        <v>275</v>
      </c>
      <c r="B292" s="212">
        <v>913</v>
      </c>
      <c r="C292" s="213">
        <v>1</v>
      </c>
      <c r="D292" s="213">
        <v>13</v>
      </c>
      <c r="E292" s="214" t="s">
        <v>281</v>
      </c>
      <c r="F292" s="215" t="s">
        <v>265</v>
      </c>
      <c r="G292" s="216">
        <v>1541.3</v>
      </c>
      <c r="H292" s="217"/>
    </row>
    <row r="293" spans="1:8" ht="55.2">
      <c r="A293" s="211" t="s">
        <v>273</v>
      </c>
      <c r="B293" s="212">
        <v>913</v>
      </c>
      <c r="C293" s="213">
        <v>1</v>
      </c>
      <c r="D293" s="213">
        <v>13</v>
      </c>
      <c r="E293" s="214" t="s">
        <v>281</v>
      </c>
      <c r="F293" s="215" t="s">
        <v>274</v>
      </c>
      <c r="G293" s="216">
        <v>1510.7</v>
      </c>
      <c r="H293" s="217"/>
    </row>
    <row r="294" spans="1:8" ht="27.6">
      <c r="A294" s="211" t="s">
        <v>282</v>
      </c>
      <c r="B294" s="212">
        <v>913</v>
      </c>
      <c r="C294" s="213">
        <v>1</v>
      </c>
      <c r="D294" s="213">
        <v>13</v>
      </c>
      <c r="E294" s="214" t="s">
        <v>281</v>
      </c>
      <c r="F294" s="215" t="s">
        <v>283</v>
      </c>
      <c r="G294" s="216">
        <v>28.9</v>
      </c>
      <c r="H294" s="217"/>
    </row>
    <row r="295" spans="1:8">
      <c r="A295" s="211" t="s">
        <v>284</v>
      </c>
      <c r="B295" s="212">
        <v>913</v>
      </c>
      <c r="C295" s="213">
        <v>1</v>
      </c>
      <c r="D295" s="213">
        <v>13</v>
      </c>
      <c r="E295" s="214" t="s">
        <v>281</v>
      </c>
      <c r="F295" s="215" t="s">
        <v>285</v>
      </c>
      <c r="G295" s="216">
        <v>1.7</v>
      </c>
      <c r="H295" s="217"/>
    </row>
    <row r="296" spans="1:8" ht="13.8" customHeight="1">
      <c r="A296" s="211" t="s">
        <v>338</v>
      </c>
      <c r="B296" s="212">
        <v>913</v>
      </c>
      <c r="C296" s="213">
        <v>1</v>
      </c>
      <c r="D296" s="213">
        <v>13</v>
      </c>
      <c r="E296" s="214" t="s">
        <v>339</v>
      </c>
      <c r="F296" s="215" t="s">
        <v>265</v>
      </c>
      <c r="G296" s="216">
        <v>369.3</v>
      </c>
      <c r="H296" s="217"/>
    </row>
    <row r="297" spans="1:8">
      <c r="A297" s="211" t="s">
        <v>340</v>
      </c>
      <c r="B297" s="212">
        <v>913</v>
      </c>
      <c r="C297" s="213">
        <v>1</v>
      </c>
      <c r="D297" s="213">
        <v>13</v>
      </c>
      <c r="E297" s="214" t="s">
        <v>341</v>
      </c>
      <c r="F297" s="215" t="s">
        <v>265</v>
      </c>
      <c r="G297" s="216">
        <v>369.3</v>
      </c>
      <c r="H297" s="217"/>
    </row>
    <row r="298" spans="1:8" ht="27.6">
      <c r="A298" s="211" t="s">
        <v>342</v>
      </c>
      <c r="B298" s="212">
        <v>913</v>
      </c>
      <c r="C298" s="213">
        <v>1</v>
      </c>
      <c r="D298" s="213">
        <v>13</v>
      </c>
      <c r="E298" s="214" t="s">
        <v>343</v>
      </c>
      <c r="F298" s="215" t="s">
        <v>265</v>
      </c>
      <c r="G298" s="216">
        <v>369.3</v>
      </c>
      <c r="H298" s="217"/>
    </row>
    <row r="299" spans="1:8" ht="27.6">
      <c r="A299" s="211" t="s">
        <v>282</v>
      </c>
      <c r="B299" s="212">
        <v>913</v>
      </c>
      <c r="C299" s="213">
        <v>1</v>
      </c>
      <c r="D299" s="213">
        <v>13</v>
      </c>
      <c r="E299" s="214" t="s">
        <v>343</v>
      </c>
      <c r="F299" s="215" t="s">
        <v>283</v>
      </c>
      <c r="G299" s="216">
        <v>240.7</v>
      </c>
      <c r="H299" s="217"/>
    </row>
    <row r="300" spans="1:8">
      <c r="A300" s="211" t="s">
        <v>284</v>
      </c>
      <c r="B300" s="212">
        <v>913</v>
      </c>
      <c r="C300" s="213">
        <v>1</v>
      </c>
      <c r="D300" s="213">
        <v>13</v>
      </c>
      <c r="E300" s="214" t="s">
        <v>343</v>
      </c>
      <c r="F300" s="215" t="s">
        <v>285</v>
      </c>
      <c r="G300" s="216">
        <v>128.6</v>
      </c>
      <c r="H300" s="217"/>
    </row>
    <row r="301" spans="1:8" ht="27.6">
      <c r="A301" s="211" t="s">
        <v>355</v>
      </c>
      <c r="B301" s="212">
        <v>913</v>
      </c>
      <c r="C301" s="213">
        <v>1</v>
      </c>
      <c r="D301" s="213">
        <v>13</v>
      </c>
      <c r="E301" s="214" t="s">
        <v>356</v>
      </c>
      <c r="F301" s="215" t="s">
        <v>265</v>
      </c>
      <c r="G301" s="216">
        <v>10163.700000000001</v>
      </c>
      <c r="H301" s="217"/>
    </row>
    <row r="302" spans="1:8">
      <c r="A302" s="211" t="s">
        <v>357</v>
      </c>
      <c r="B302" s="212">
        <v>913</v>
      </c>
      <c r="C302" s="213">
        <v>1</v>
      </c>
      <c r="D302" s="213">
        <v>13</v>
      </c>
      <c r="E302" s="214" t="s">
        <v>358</v>
      </c>
      <c r="F302" s="215" t="s">
        <v>265</v>
      </c>
      <c r="G302" s="216">
        <v>546.5</v>
      </c>
      <c r="H302" s="217"/>
    </row>
    <row r="303" spans="1:8" ht="27.6">
      <c r="A303" s="211" t="s">
        <v>359</v>
      </c>
      <c r="B303" s="212">
        <v>913</v>
      </c>
      <c r="C303" s="213">
        <v>1</v>
      </c>
      <c r="D303" s="213">
        <v>13</v>
      </c>
      <c r="E303" s="214" t="s">
        <v>358</v>
      </c>
      <c r="F303" s="215" t="s">
        <v>360</v>
      </c>
      <c r="G303" s="216">
        <v>546.5</v>
      </c>
      <c r="H303" s="217"/>
    </row>
    <row r="304" spans="1:8">
      <c r="A304" s="211" t="s">
        <v>361</v>
      </c>
      <c r="B304" s="212">
        <v>913</v>
      </c>
      <c r="C304" s="213">
        <v>1</v>
      </c>
      <c r="D304" s="213">
        <v>13</v>
      </c>
      <c r="E304" s="214" t="s">
        <v>362</v>
      </c>
      <c r="F304" s="215" t="s">
        <v>265</v>
      </c>
      <c r="G304" s="216">
        <v>9617.2000000000007</v>
      </c>
      <c r="H304" s="217"/>
    </row>
    <row r="305" spans="1:8" ht="27.6">
      <c r="A305" s="211" t="s">
        <v>359</v>
      </c>
      <c r="B305" s="212">
        <v>913</v>
      </c>
      <c r="C305" s="213">
        <v>1</v>
      </c>
      <c r="D305" s="213">
        <v>13</v>
      </c>
      <c r="E305" s="214" t="s">
        <v>362</v>
      </c>
      <c r="F305" s="215" t="s">
        <v>360</v>
      </c>
      <c r="G305" s="216">
        <v>9617.2000000000007</v>
      </c>
      <c r="H305" s="217"/>
    </row>
    <row r="306" spans="1:8" ht="41.4">
      <c r="A306" s="211" t="s">
        <v>369</v>
      </c>
      <c r="B306" s="212">
        <v>913</v>
      </c>
      <c r="C306" s="213">
        <v>1</v>
      </c>
      <c r="D306" s="213">
        <v>13</v>
      </c>
      <c r="E306" s="214" t="s">
        <v>370</v>
      </c>
      <c r="F306" s="215" t="s">
        <v>265</v>
      </c>
      <c r="G306" s="216">
        <v>1150</v>
      </c>
      <c r="H306" s="217"/>
    </row>
    <row r="307" spans="1:8" ht="27.6">
      <c r="A307" s="211" t="s">
        <v>371</v>
      </c>
      <c r="B307" s="212">
        <v>913</v>
      </c>
      <c r="C307" s="213">
        <v>1</v>
      </c>
      <c r="D307" s="213">
        <v>13</v>
      </c>
      <c r="E307" s="214" t="s">
        <v>372</v>
      </c>
      <c r="F307" s="215" t="s">
        <v>265</v>
      </c>
      <c r="G307" s="216">
        <v>1150</v>
      </c>
      <c r="H307" s="217"/>
    </row>
    <row r="308" spans="1:8" ht="27.6">
      <c r="A308" s="211" t="s">
        <v>373</v>
      </c>
      <c r="B308" s="212">
        <v>913</v>
      </c>
      <c r="C308" s="213">
        <v>1</v>
      </c>
      <c r="D308" s="213">
        <v>13</v>
      </c>
      <c r="E308" s="214" t="s">
        <v>374</v>
      </c>
      <c r="F308" s="215" t="s">
        <v>265</v>
      </c>
      <c r="G308" s="216">
        <v>1150</v>
      </c>
      <c r="H308" s="217"/>
    </row>
    <row r="309" spans="1:8" ht="27.6">
      <c r="A309" s="211" t="s">
        <v>282</v>
      </c>
      <c r="B309" s="212">
        <v>913</v>
      </c>
      <c r="C309" s="213">
        <v>1</v>
      </c>
      <c r="D309" s="213">
        <v>13</v>
      </c>
      <c r="E309" s="214" t="s">
        <v>374</v>
      </c>
      <c r="F309" s="215" t="s">
        <v>283</v>
      </c>
      <c r="G309" s="216">
        <v>1150</v>
      </c>
      <c r="H309" s="217"/>
    </row>
    <row r="310" spans="1:8">
      <c r="A310" s="211" t="s">
        <v>388</v>
      </c>
      <c r="B310" s="212">
        <v>913</v>
      </c>
      <c r="C310" s="213">
        <v>4</v>
      </c>
      <c r="D310" s="213">
        <v>0</v>
      </c>
      <c r="E310" s="214" t="s">
        <v>265</v>
      </c>
      <c r="F310" s="215" t="s">
        <v>265</v>
      </c>
      <c r="G310" s="216">
        <v>65</v>
      </c>
      <c r="H310" s="217"/>
    </row>
    <row r="311" spans="1:8">
      <c r="A311" s="211" t="s">
        <v>401</v>
      </c>
      <c r="B311" s="212">
        <v>913</v>
      </c>
      <c r="C311" s="213">
        <v>4</v>
      </c>
      <c r="D311" s="213">
        <v>12</v>
      </c>
      <c r="E311" s="214" t="s">
        <v>265</v>
      </c>
      <c r="F311" s="215" t="s">
        <v>265</v>
      </c>
      <c r="G311" s="216">
        <v>65</v>
      </c>
      <c r="H311" s="217"/>
    </row>
    <row r="312" spans="1:8" ht="41.4">
      <c r="A312" s="211" t="s">
        <v>369</v>
      </c>
      <c r="B312" s="212">
        <v>913</v>
      </c>
      <c r="C312" s="213">
        <v>4</v>
      </c>
      <c r="D312" s="213">
        <v>12</v>
      </c>
      <c r="E312" s="214" t="s">
        <v>370</v>
      </c>
      <c r="F312" s="215" t="s">
        <v>265</v>
      </c>
      <c r="G312" s="216">
        <v>65</v>
      </c>
      <c r="H312" s="217"/>
    </row>
    <row r="313" spans="1:8" ht="27.6">
      <c r="A313" s="211" t="s">
        <v>371</v>
      </c>
      <c r="B313" s="212">
        <v>913</v>
      </c>
      <c r="C313" s="213">
        <v>4</v>
      </c>
      <c r="D313" s="213">
        <v>12</v>
      </c>
      <c r="E313" s="214" t="s">
        <v>372</v>
      </c>
      <c r="F313" s="215" t="s">
        <v>265</v>
      </c>
      <c r="G313" s="216">
        <v>65</v>
      </c>
      <c r="H313" s="217"/>
    </row>
    <row r="314" spans="1:8" ht="27.6">
      <c r="A314" s="211" t="s">
        <v>373</v>
      </c>
      <c r="B314" s="212">
        <v>913</v>
      </c>
      <c r="C314" s="213">
        <v>4</v>
      </c>
      <c r="D314" s="213">
        <v>12</v>
      </c>
      <c r="E314" s="214" t="s">
        <v>374</v>
      </c>
      <c r="F314" s="215" t="s">
        <v>265</v>
      </c>
      <c r="G314" s="216">
        <v>65</v>
      </c>
      <c r="H314" s="217"/>
    </row>
    <row r="315" spans="1:8" ht="27.6">
      <c r="A315" s="211" t="s">
        <v>282</v>
      </c>
      <c r="B315" s="212">
        <v>913</v>
      </c>
      <c r="C315" s="213">
        <v>4</v>
      </c>
      <c r="D315" s="213">
        <v>12</v>
      </c>
      <c r="E315" s="214" t="s">
        <v>374</v>
      </c>
      <c r="F315" s="215" t="s">
        <v>283</v>
      </c>
      <c r="G315" s="216">
        <v>65</v>
      </c>
      <c r="H315" s="217"/>
    </row>
    <row r="316" spans="1:8">
      <c r="A316" s="211" t="s">
        <v>408</v>
      </c>
      <c r="B316" s="212">
        <v>913</v>
      </c>
      <c r="C316" s="213">
        <v>5</v>
      </c>
      <c r="D316" s="213">
        <v>0</v>
      </c>
      <c r="E316" s="214" t="s">
        <v>265</v>
      </c>
      <c r="F316" s="215" t="s">
        <v>265</v>
      </c>
      <c r="G316" s="216">
        <v>110.4</v>
      </c>
      <c r="H316" s="217"/>
    </row>
    <row r="317" spans="1:8">
      <c r="A317" s="211" t="s">
        <v>409</v>
      </c>
      <c r="B317" s="212">
        <v>913</v>
      </c>
      <c r="C317" s="213">
        <v>5</v>
      </c>
      <c r="D317" s="213">
        <v>1</v>
      </c>
      <c r="E317" s="214" t="s">
        <v>265</v>
      </c>
      <c r="F317" s="215" t="s">
        <v>265</v>
      </c>
      <c r="G317" s="216">
        <v>110.4</v>
      </c>
      <c r="H317" s="217"/>
    </row>
    <row r="318" spans="1:8">
      <c r="A318" s="211" t="s">
        <v>410</v>
      </c>
      <c r="B318" s="212">
        <v>913</v>
      </c>
      <c r="C318" s="213">
        <v>5</v>
      </c>
      <c r="D318" s="213">
        <v>1</v>
      </c>
      <c r="E318" s="214" t="s">
        <v>411</v>
      </c>
      <c r="F318" s="215" t="s">
        <v>265</v>
      </c>
      <c r="G318" s="216">
        <v>110.4</v>
      </c>
      <c r="H318" s="217"/>
    </row>
    <row r="319" spans="1:8">
      <c r="A319" s="211" t="s">
        <v>412</v>
      </c>
      <c r="B319" s="212">
        <v>913</v>
      </c>
      <c r="C319" s="213">
        <v>5</v>
      </c>
      <c r="D319" s="213">
        <v>1</v>
      </c>
      <c r="E319" s="214" t="s">
        <v>413</v>
      </c>
      <c r="F319" s="215" t="s">
        <v>265</v>
      </c>
      <c r="G319" s="216">
        <v>110.4</v>
      </c>
      <c r="H319" s="217"/>
    </row>
    <row r="320" spans="1:8" ht="27.6">
      <c r="A320" s="211" t="s">
        <v>414</v>
      </c>
      <c r="B320" s="212">
        <v>913</v>
      </c>
      <c r="C320" s="213">
        <v>5</v>
      </c>
      <c r="D320" s="213">
        <v>1</v>
      </c>
      <c r="E320" s="214" t="s">
        <v>415</v>
      </c>
      <c r="F320" s="215" t="s">
        <v>265</v>
      </c>
      <c r="G320" s="216">
        <v>110.4</v>
      </c>
      <c r="H320" s="217"/>
    </row>
    <row r="321" spans="1:8" ht="27.6">
      <c r="A321" s="211" t="s">
        <v>282</v>
      </c>
      <c r="B321" s="212">
        <v>913</v>
      </c>
      <c r="C321" s="213">
        <v>5</v>
      </c>
      <c r="D321" s="213">
        <v>1</v>
      </c>
      <c r="E321" s="214" t="s">
        <v>415</v>
      </c>
      <c r="F321" s="215" t="s">
        <v>283</v>
      </c>
      <c r="G321" s="216">
        <v>110.4</v>
      </c>
      <c r="H321" s="217"/>
    </row>
    <row r="322" spans="1:8">
      <c r="A322" s="211" t="s">
        <v>660</v>
      </c>
      <c r="B322" s="212">
        <v>913</v>
      </c>
      <c r="C322" s="213">
        <v>12</v>
      </c>
      <c r="D322" s="213">
        <v>0</v>
      </c>
      <c r="E322" s="214" t="s">
        <v>265</v>
      </c>
      <c r="F322" s="215" t="s">
        <v>265</v>
      </c>
      <c r="G322" s="216">
        <v>2655</v>
      </c>
      <c r="H322" s="217"/>
    </row>
    <row r="323" spans="1:8">
      <c r="A323" s="211" t="s">
        <v>661</v>
      </c>
      <c r="B323" s="212">
        <v>913</v>
      </c>
      <c r="C323" s="213">
        <v>12</v>
      </c>
      <c r="D323" s="213">
        <v>2</v>
      </c>
      <c r="E323" s="214" t="s">
        <v>265</v>
      </c>
      <c r="F323" s="215" t="s">
        <v>265</v>
      </c>
      <c r="G323" s="216">
        <v>2655</v>
      </c>
      <c r="H323" s="217"/>
    </row>
    <row r="324" spans="1:8" ht="27.6">
      <c r="A324" s="211" t="s">
        <v>662</v>
      </c>
      <c r="B324" s="212">
        <v>913</v>
      </c>
      <c r="C324" s="213">
        <v>12</v>
      </c>
      <c r="D324" s="213">
        <v>2</v>
      </c>
      <c r="E324" s="214" t="s">
        <v>663</v>
      </c>
      <c r="F324" s="215" t="s">
        <v>265</v>
      </c>
      <c r="G324" s="216">
        <v>2655</v>
      </c>
      <c r="H324" s="217"/>
    </row>
    <row r="325" spans="1:8" ht="27.6">
      <c r="A325" s="211" t="s">
        <v>664</v>
      </c>
      <c r="B325" s="212">
        <v>913</v>
      </c>
      <c r="C325" s="213">
        <v>12</v>
      </c>
      <c r="D325" s="213">
        <v>2</v>
      </c>
      <c r="E325" s="214" t="s">
        <v>665</v>
      </c>
      <c r="F325" s="215" t="s">
        <v>265</v>
      </c>
      <c r="G325" s="216">
        <v>2655</v>
      </c>
      <c r="H325" s="217"/>
    </row>
    <row r="326" spans="1:8">
      <c r="A326" s="211" t="s">
        <v>284</v>
      </c>
      <c r="B326" s="212">
        <v>913</v>
      </c>
      <c r="C326" s="213">
        <v>12</v>
      </c>
      <c r="D326" s="213">
        <v>2</v>
      </c>
      <c r="E326" s="214" t="s">
        <v>665</v>
      </c>
      <c r="F326" s="215" t="s">
        <v>285</v>
      </c>
      <c r="G326" s="216">
        <v>2655</v>
      </c>
      <c r="H326" s="217"/>
    </row>
    <row r="327" spans="1:8" s="210" customFormat="1">
      <c r="A327" s="204" t="s">
        <v>692</v>
      </c>
      <c r="B327" s="205">
        <v>916</v>
      </c>
      <c r="C327" s="206">
        <v>0</v>
      </c>
      <c r="D327" s="206">
        <v>0</v>
      </c>
      <c r="E327" s="207" t="s">
        <v>265</v>
      </c>
      <c r="F327" s="208" t="s">
        <v>265</v>
      </c>
      <c r="G327" s="209">
        <v>998.9</v>
      </c>
      <c r="H327" s="203"/>
    </row>
    <row r="328" spans="1:8">
      <c r="A328" s="211" t="s">
        <v>264</v>
      </c>
      <c r="B328" s="212">
        <v>916</v>
      </c>
      <c r="C328" s="213">
        <v>1</v>
      </c>
      <c r="D328" s="213">
        <v>0</v>
      </c>
      <c r="E328" s="214" t="s">
        <v>265</v>
      </c>
      <c r="F328" s="215" t="s">
        <v>265</v>
      </c>
      <c r="G328" s="216">
        <v>998.9</v>
      </c>
      <c r="H328" s="217"/>
    </row>
    <row r="329" spans="1:8" ht="41.4">
      <c r="A329" s="211" t="s">
        <v>277</v>
      </c>
      <c r="B329" s="212">
        <v>916</v>
      </c>
      <c r="C329" s="213">
        <v>1</v>
      </c>
      <c r="D329" s="213">
        <v>3</v>
      </c>
      <c r="E329" s="214" t="s">
        <v>265</v>
      </c>
      <c r="F329" s="215" t="s">
        <v>265</v>
      </c>
      <c r="G329" s="216">
        <v>998.9</v>
      </c>
      <c r="H329" s="217"/>
    </row>
    <row r="330" spans="1:8" ht="27.6">
      <c r="A330" s="211" t="s">
        <v>267</v>
      </c>
      <c r="B330" s="212">
        <v>916</v>
      </c>
      <c r="C330" s="213">
        <v>1</v>
      </c>
      <c r="D330" s="213">
        <v>3</v>
      </c>
      <c r="E330" s="214" t="s">
        <v>268</v>
      </c>
      <c r="F330" s="215" t="s">
        <v>265</v>
      </c>
      <c r="G330" s="216">
        <v>998.9</v>
      </c>
      <c r="H330" s="217"/>
    </row>
    <row r="331" spans="1:8">
      <c r="A331" s="211" t="s">
        <v>278</v>
      </c>
      <c r="B331" s="212">
        <v>916</v>
      </c>
      <c r="C331" s="213">
        <v>1</v>
      </c>
      <c r="D331" s="213">
        <v>3</v>
      </c>
      <c r="E331" s="214" t="s">
        <v>279</v>
      </c>
      <c r="F331" s="215" t="s">
        <v>265</v>
      </c>
      <c r="G331" s="216">
        <v>287.89999999999998</v>
      </c>
      <c r="H331" s="217"/>
    </row>
    <row r="332" spans="1:8" ht="27.6">
      <c r="A332" s="211" t="s">
        <v>271</v>
      </c>
      <c r="B332" s="212">
        <v>916</v>
      </c>
      <c r="C332" s="213">
        <v>1</v>
      </c>
      <c r="D332" s="213">
        <v>3</v>
      </c>
      <c r="E332" s="214" t="s">
        <v>280</v>
      </c>
      <c r="F332" s="215" t="s">
        <v>265</v>
      </c>
      <c r="G332" s="216">
        <v>61</v>
      </c>
      <c r="H332" s="217"/>
    </row>
    <row r="333" spans="1:8" ht="55.2">
      <c r="A333" s="211" t="s">
        <v>273</v>
      </c>
      <c r="B333" s="212">
        <v>916</v>
      </c>
      <c r="C333" s="213">
        <v>1</v>
      </c>
      <c r="D333" s="213">
        <v>3</v>
      </c>
      <c r="E333" s="214" t="s">
        <v>280</v>
      </c>
      <c r="F333" s="215" t="s">
        <v>274</v>
      </c>
      <c r="G333" s="216">
        <v>61</v>
      </c>
      <c r="H333" s="217"/>
    </row>
    <row r="334" spans="1:8">
      <c r="A334" s="211" t="s">
        <v>275</v>
      </c>
      <c r="B334" s="212">
        <v>916</v>
      </c>
      <c r="C334" s="213">
        <v>1</v>
      </c>
      <c r="D334" s="213">
        <v>3</v>
      </c>
      <c r="E334" s="214" t="s">
        <v>281</v>
      </c>
      <c r="F334" s="215" t="s">
        <v>265</v>
      </c>
      <c r="G334" s="216">
        <v>226.9</v>
      </c>
      <c r="H334" s="217"/>
    </row>
    <row r="335" spans="1:8" ht="55.2">
      <c r="A335" s="211" t="s">
        <v>273</v>
      </c>
      <c r="B335" s="212">
        <v>916</v>
      </c>
      <c r="C335" s="213">
        <v>1</v>
      </c>
      <c r="D335" s="213">
        <v>3</v>
      </c>
      <c r="E335" s="214" t="s">
        <v>281</v>
      </c>
      <c r="F335" s="215" t="s">
        <v>274</v>
      </c>
      <c r="G335" s="216">
        <v>215</v>
      </c>
      <c r="H335" s="217"/>
    </row>
    <row r="336" spans="1:8" ht="27.6">
      <c r="A336" s="211" t="s">
        <v>282</v>
      </c>
      <c r="B336" s="212">
        <v>916</v>
      </c>
      <c r="C336" s="213">
        <v>1</v>
      </c>
      <c r="D336" s="213">
        <v>3</v>
      </c>
      <c r="E336" s="214" t="s">
        <v>281</v>
      </c>
      <c r="F336" s="215" t="s">
        <v>283</v>
      </c>
      <c r="G336" s="216">
        <v>11.9</v>
      </c>
      <c r="H336" s="217"/>
    </row>
    <row r="337" spans="1:8">
      <c r="A337" s="211" t="s">
        <v>284</v>
      </c>
      <c r="B337" s="212">
        <v>916</v>
      </c>
      <c r="C337" s="213">
        <v>1</v>
      </c>
      <c r="D337" s="213">
        <v>3</v>
      </c>
      <c r="E337" s="214" t="s">
        <v>281</v>
      </c>
      <c r="F337" s="215" t="s">
        <v>285</v>
      </c>
      <c r="G337" s="216">
        <v>0</v>
      </c>
      <c r="H337" s="217"/>
    </row>
    <row r="338" spans="1:8" ht="27.6">
      <c r="A338" s="211" t="s">
        <v>286</v>
      </c>
      <c r="B338" s="212">
        <v>916</v>
      </c>
      <c r="C338" s="213">
        <v>1</v>
      </c>
      <c r="D338" s="213">
        <v>3</v>
      </c>
      <c r="E338" s="214" t="s">
        <v>287</v>
      </c>
      <c r="F338" s="215" t="s">
        <v>265</v>
      </c>
      <c r="G338" s="216">
        <v>711</v>
      </c>
      <c r="H338" s="217"/>
    </row>
    <row r="339" spans="1:8" ht="27.6">
      <c r="A339" s="211" t="s">
        <v>271</v>
      </c>
      <c r="B339" s="212">
        <v>916</v>
      </c>
      <c r="C339" s="213">
        <v>1</v>
      </c>
      <c r="D339" s="213">
        <v>3</v>
      </c>
      <c r="E339" s="214" t="s">
        <v>288</v>
      </c>
      <c r="F339" s="215" t="s">
        <v>265</v>
      </c>
      <c r="G339" s="216">
        <v>156</v>
      </c>
      <c r="H339" s="217"/>
    </row>
    <row r="340" spans="1:8" ht="55.2">
      <c r="A340" s="211" t="s">
        <v>273</v>
      </c>
      <c r="B340" s="212">
        <v>916</v>
      </c>
      <c r="C340" s="213">
        <v>1</v>
      </c>
      <c r="D340" s="213">
        <v>3</v>
      </c>
      <c r="E340" s="214" t="s">
        <v>288</v>
      </c>
      <c r="F340" s="215" t="s">
        <v>274</v>
      </c>
      <c r="G340" s="216">
        <v>156</v>
      </c>
      <c r="H340" s="217"/>
    </row>
    <row r="341" spans="1:8">
      <c r="A341" s="211" t="s">
        <v>275</v>
      </c>
      <c r="B341" s="212">
        <v>916</v>
      </c>
      <c r="C341" s="213">
        <v>1</v>
      </c>
      <c r="D341" s="213">
        <v>3</v>
      </c>
      <c r="E341" s="214" t="s">
        <v>289</v>
      </c>
      <c r="F341" s="215" t="s">
        <v>265</v>
      </c>
      <c r="G341" s="216">
        <v>555</v>
      </c>
      <c r="H341" s="217"/>
    </row>
    <row r="342" spans="1:8" ht="55.2">
      <c r="A342" s="211" t="s">
        <v>273</v>
      </c>
      <c r="B342" s="212">
        <v>916</v>
      </c>
      <c r="C342" s="213">
        <v>1</v>
      </c>
      <c r="D342" s="213">
        <v>3</v>
      </c>
      <c r="E342" s="214" t="s">
        <v>289</v>
      </c>
      <c r="F342" s="215" t="s">
        <v>274</v>
      </c>
      <c r="G342" s="216">
        <v>555</v>
      </c>
      <c r="H342" s="217"/>
    </row>
    <row r="343" spans="1:8" s="210" customFormat="1">
      <c r="A343" s="204" t="s">
        <v>693</v>
      </c>
      <c r="B343" s="205">
        <v>917</v>
      </c>
      <c r="C343" s="206">
        <v>0</v>
      </c>
      <c r="D343" s="206">
        <v>0</v>
      </c>
      <c r="E343" s="207" t="s">
        <v>265</v>
      </c>
      <c r="F343" s="208" t="s">
        <v>265</v>
      </c>
      <c r="G343" s="209">
        <v>126800</v>
      </c>
      <c r="H343" s="203"/>
    </row>
    <row r="344" spans="1:8">
      <c r="A344" s="211" t="s">
        <v>264</v>
      </c>
      <c r="B344" s="212">
        <v>917</v>
      </c>
      <c r="C344" s="213">
        <v>1</v>
      </c>
      <c r="D344" s="213">
        <v>0</v>
      </c>
      <c r="E344" s="214" t="s">
        <v>265</v>
      </c>
      <c r="F344" s="215" t="s">
        <v>265</v>
      </c>
      <c r="G344" s="216">
        <v>28714.1</v>
      </c>
      <c r="H344" s="217"/>
    </row>
    <row r="345" spans="1:8" ht="27.6">
      <c r="A345" s="211" t="s">
        <v>266</v>
      </c>
      <c r="B345" s="212">
        <v>917</v>
      </c>
      <c r="C345" s="213">
        <v>1</v>
      </c>
      <c r="D345" s="213">
        <v>2</v>
      </c>
      <c r="E345" s="214" t="s">
        <v>265</v>
      </c>
      <c r="F345" s="215" t="s">
        <v>265</v>
      </c>
      <c r="G345" s="216">
        <v>1602.5</v>
      </c>
      <c r="H345" s="217"/>
    </row>
    <row r="346" spans="1:8" ht="27.6">
      <c r="A346" s="211" t="s">
        <v>267</v>
      </c>
      <c r="B346" s="212">
        <v>917</v>
      </c>
      <c r="C346" s="213">
        <v>1</v>
      </c>
      <c r="D346" s="213">
        <v>2</v>
      </c>
      <c r="E346" s="214" t="s">
        <v>268</v>
      </c>
      <c r="F346" s="215" t="s">
        <v>265</v>
      </c>
      <c r="G346" s="216">
        <v>1602.5</v>
      </c>
      <c r="H346" s="217"/>
    </row>
    <row r="347" spans="1:8">
      <c r="A347" s="211" t="s">
        <v>269</v>
      </c>
      <c r="B347" s="212">
        <v>917</v>
      </c>
      <c r="C347" s="213">
        <v>1</v>
      </c>
      <c r="D347" s="213">
        <v>2</v>
      </c>
      <c r="E347" s="214" t="s">
        <v>270</v>
      </c>
      <c r="F347" s="215" t="s">
        <v>265</v>
      </c>
      <c r="G347" s="216">
        <v>1602.5</v>
      </c>
      <c r="H347" s="217"/>
    </row>
    <row r="348" spans="1:8" ht="27.6">
      <c r="A348" s="211" t="s">
        <v>271</v>
      </c>
      <c r="B348" s="212">
        <v>917</v>
      </c>
      <c r="C348" s="213">
        <v>1</v>
      </c>
      <c r="D348" s="213">
        <v>2</v>
      </c>
      <c r="E348" s="214" t="s">
        <v>272</v>
      </c>
      <c r="F348" s="215" t="s">
        <v>265</v>
      </c>
      <c r="G348" s="216">
        <v>323.7</v>
      </c>
      <c r="H348" s="217"/>
    </row>
    <row r="349" spans="1:8" ht="55.2">
      <c r="A349" s="211" t="s">
        <v>273</v>
      </c>
      <c r="B349" s="212">
        <v>917</v>
      </c>
      <c r="C349" s="213">
        <v>1</v>
      </c>
      <c r="D349" s="213">
        <v>2</v>
      </c>
      <c r="E349" s="214" t="s">
        <v>272</v>
      </c>
      <c r="F349" s="215" t="s">
        <v>274</v>
      </c>
      <c r="G349" s="216">
        <v>323.7</v>
      </c>
      <c r="H349" s="217"/>
    </row>
    <row r="350" spans="1:8">
      <c r="A350" s="211" t="s">
        <v>275</v>
      </c>
      <c r="B350" s="212">
        <v>917</v>
      </c>
      <c r="C350" s="213">
        <v>1</v>
      </c>
      <c r="D350" s="213">
        <v>2</v>
      </c>
      <c r="E350" s="214" t="s">
        <v>276</v>
      </c>
      <c r="F350" s="215" t="s">
        <v>265</v>
      </c>
      <c r="G350" s="216">
        <v>1278.8</v>
      </c>
      <c r="H350" s="217"/>
    </row>
    <row r="351" spans="1:8" ht="55.2">
      <c r="A351" s="211" t="s">
        <v>273</v>
      </c>
      <c r="B351" s="212">
        <v>917</v>
      </c>
      <c r="C351" s="213">
        <v>1</v>
      </c>
      <c r="D351" s="213">
        <v>2</v>
      </c>
      <c r="E351" s="214" t="s">
        <v>276</v>
      </c>
      <c r="F351" s="215" t="s">
        <v>274</v>
      </c>
      <c r="G351" s="216">
        <v>1278.8</v>
      </c>
      <c r="H351" s="217"/>
    </row>
    <row r="352" spans="1:8" ht="41.4">
      <c r="A352" s="211" t="s">
        <v>290</v>
      </c>
      <c r="B352" s="212">
        <v>917</v>
      </c>
      <c r="C352" s="213">
        <v>1</v>
      </c>
      <c r="D352" s="213">
        <v>4</v>
      </c>
      <c r="E352" s="214" t="s">
        <v>265</v>
      </c>
      <c r="F352" s="215" t="s">
        <v>265</v>
      </c>
      <c r="G352" s="216">
        <v>19435.2</v>
      </c>
      <c r="H352" s="217"/>
    </row>
    <row r="353" spans="1:8" ht="27.6">
      <c r="A353" s="211" t="s">
        <v>267</v>
      </c>
      <c r="B353" s="212">
        <v>917</v>
      </c>
      <c r="C353" s="213">
        <v>1</v>
      </c>
      <c r="D353" s="213">
        <v>4</v>
      </c>
      <c r="E353" s="214" t="s">
        <v>268</v>
      </c>
      <c r="F353" s="215" t="s">
        <v>265</v>
      </c>
      <c r="G353" s="216">
        <v>19433.5</v>
      </c>
      <c r="H353" s="217"/>
    </row>
    <row r="354" spans="1:8">
      <c r="A354" s="211" t="s">
        <v>278</v>
      </c>
      <c r="B354" s="212">
        <v>917</v>
      </c>
      <c r="C354" s="213">
        <v>1</v>
      </c>
      <c r="D354" s="213">
        <v>4</v>
      </c>
      <c r="E354" s="214" t="s">
        <v>279</v>
      </c>
      <c r="F354" s="215" t="s">
        <v>265</v>
      </c>
      <c r="G354" s="216">
        <v>19433.5</v>
      </c>
      <c r="H354" s="217"/>
    </row>
    <row r="355" spans="1:8" ht="27.6">
      <c r="A355" s="211" t="s">
        <v>271</v>
      </c>
      <c r="B355" s="212">
        <v>917</v>
      </c>
      <c r="C355" s="213">
        <v>1</v>
      </c>
      <c r="D355" s="213">
        <v>4</v>
      </c>
      <c r="E355" s="214" t="s">
        <v>280</v>
      </c>
      <c r="F355" s="215" t="s">
        <v>265</v>
      </c>
      <c r="G355" s="216">
        <v>3990</v>
      </c>
      <c r="H355" s="217"/>
    </row>
    <row r="356" spans="1:8" ht="55.2">
      <c r="A356" s="211" t="s">
        <v>273</v>
      </c>
      <c r="B356" s="212">
        <v>917</v>
      </c>
      <c r="C356" s="213">
        <v>1</v>
      </c>
      <c r="D356" s="213">
        <v>4</v>
      </c>
      <c r="E356" s="214" t="s">
        <v>280</v>
      </c>
      <c r="F356" s="215" t="s">
        <v>274</v>
      </c>
      <c r="G356" s="216">
        <v>3990</v>
      </c>
      <c r="H356" s="217"/>
    </row>
    <row r="357" spans="1:8">
      <c r="A357" s="211" t="s">
        <v>275</v>
      </c>
      <c r="B357" s="212">
        <v>917</v>
      </c>
      <c r="C357" s="213">
        <v>1</v>
      </c>
      <c r="D357" s="213">
        <v>4</v>
      </c>
      <c r="E357" s="214" t="s">
        <v>281</v>
      </c>
      <c r="F357" s="215" t="s">
        <v>265</v>
      </c>
      <c r="G357" s="216">
        <v>15443.5</v>
      </c>
      <c r="H357" s="217"/>
    </row>
    <row r="358" spans="1:8" ht="55.2">
      <c r="A358" s="211" t="s">
        <v>273</v>
      </c>
      <c r="B358" s="212">
        <v>917</v>
      </c>
      <c r="C358" s="213">
        <v>1</v>
      </c>
      <c r="D358" s="213">
        <v>4</v>
      </c>
      <c r="E358" s="214" t="s">
        <v>281</v>
      </c>
      <c r="F358" s="215" t="s">
        <v>274</v>
      </c>
      <c r="G358" s="216">
        <v>13009.5</v>
      </c>
      <c r="H358" s="217"/>
    </row>
    <row r="359" spans="1:8" ht="27.6">
      <c r="A359" s="211" t="s">
        <v>282</v>
      </c>
      <c r="B359" s="212">
        <v>917</v>
      </c>
      <c r="C359" s="213">
        <v>1</v>
      </c>
      <c r="D359" s="213">
        <v>4</v>
      </c>
      <c r="E359" s="214" t="s">
        <v>281</v>
      </c>
      <c r="F359" s="215" t="s">
        <v>283</v>
      </c>
      <c r="G359" s="216">
        <v>2421.9</v>
      </c>
      <c r="H359" s="217"/>
    </row>
    <row r="360" spans="1:8">
      <c r="A360" s="211" t="s">
        <v>284</v>
      </c>
      <c r="B360" s="212">
        <v>917</v>
      </c>
      <c r="C360" s="213">
        <v>1</v>
      </c>
      <c r="D360" s="213">
        <v>4</v>
      </c>
      <c r="E360" s="214" t="s">
        <v>281</v>
      </c>
      <c r="F360" s="215" t="s">
        <v>285</v>
      </c>
      <c r="G360" s="216">
        <v>12.1</v>
      </c>
      <c r="H360" s="217"/>
    </row>
    <row r="361" spans="1:8" ht="41.4">
      <c r="A361" s="211" t="s">
        <v>291</v>
      </c>
      <c r="B361" s="212">
        <v>917</v>
      </c>
      <c r="C361" s="213">
        <v>1</v>
      </c>
      <c r="D361" s="213">
        <v>4</v>
      </c>
      <c r="E361" s="214" t="s">
        <v>292</v>
      </c>
      <c r="F361" s="215" t="s">
        <v>265</v>
      </c>
      <c r="G361" s="216">
        <v>1.7</v>
      </c>
      <c r="H361" s="217"/>
    </row>
    <row r="362" spans="1:8" ht="55.2">
      <c r="A362" s="211" t="s">
        <v>293</v>
      </c>
      <c r="B362" s="212">
        <v>917</v>
      </c>
      <c r="C362" s="213">
        <v>1</v>
      </c>
      <c r="D362" s="213">
        <v>4</v>
      </c>
      <c r="E362" s="214" t="s">
        <v>294</v>
      </c>
      <c r="F362" s="215" t="s">
        <v>265</v>
      </c>
      <c r="G362" s="216">
        <v>1.7</v>
      </c>
      <c r="H362" s="217"/>
    </row>
    <row r="363" spans="1:8" ht="27.6">
      <c r="A363" s="211" t="s">
        <v>295</v>
      </c>
      <c r="B363" s="212">
        <v>917</v>
      </c>
      <c r="C363" s="213">
        <v>1</v>
      </c>
      <c r="D363" s="213">
        <v>4</v>
      </c>
      <c r="E363" s="214" t="s">
        <v>296</v>
      </c>
      <c r="F363" s="215" t="s">
        <v>265</v>
      </c>
      <c r="G363" s="216">
        <v>1.7</v>
      </c>
      <c r="H363" s="217"/>
    </row>
    <row r="364" spans="1:8" ht="27.6">
      <c r="A364" s="211" t="s">
        <v>282</v>
      </c>
      <c r="B364" s="212">
        <v>917</v>
      </c>
      <c r="C364" s="213">
        <v>1</v>
      </c>
      <c r="D364" s="213">
        <v>4</v>
      </c>
      <c r="E364" s="214" t="s">
        <v>296</v>
      </c>
      <c r="F364" s="215" t="s">
        <v>283</v>
      </c>
      <c r="G364" s="216">
        <v>1.7</v>
      </c>
      <c r="H364" s="217"/>
    </row>
    <row r="365" spans="1:8">
      <c r="A365" s="211" t="s">
        <v>297</v>
      </c>
      <c r="B365" s="212">
        <v>917</v>
      </c>
      <c r="C365" s="213">
        <v>1</v>
      </c>
      <c r="D365" s="213">
        <v>5</v>
      </c>
      <c r="E365" s="214" t="s">
        <v>265</v>
      </c>
      <c r="F365" s="215" t="s">
        <v>265</v>
      </c>
      <c r="G365" s="216">
        <v>8.4</v>
      </c>
      <c r="H365" s="217"/>
    </row>
    <row r="366" spans="1:8">
      <c r="A366" s="211" t="s">
        <v>298</v>
      </c>
      <c r="B366" s="212">
        <v>917</v>
      </c>
      <c r="C366" s="213">
        <v>1</v>
      </c>
      <c r="D366" s="213">
        <v>5</v>
      </c>
      <c r="E366" s="214" t="s">
        <v>299</v>
      </c>
      <c r="F366" s="215" t="s">
        <v>265</v>
      </c>
      <c r="G366" s="216">
        <v>8.4</v>
      </c>
      <c r="H366" s="217"/>
    </row>
    <row r="367" spans="1:8" ht="41.4">
      <c r="A367" s="211" t="s">
        <v>300</v>
      </c>
      <c r="B367" s="212">
        <v>917</v>
      </c>
      <c r="C367" s="213">
        <v>1</v>
      </c>
      <c r="D367" s="213">
        <v>5</v>
      </c>
      <c r="E367" s="214" t="s">
        <v>301</v>
      </c>
      <c r="F367" s="215" t="s">
        <v>265</v>
      </c>
      <c r="G367" s="216">
        <v>8.4</v>
      </c>
      <c r="H367" s="217"/>
    </row>
    <row r="368" spans="1:8" ht="27.6">
      <c r="A368" s="211" t="s">
        <v>282</v>
      </c>
      <c r="B368" s="212">
        <v>917</v>
      </c>
      <c r="C368" s="213">
        <v>1</v>
      </c>
      <c r="D368" s="213">
        <v>5</v>
      </c>
      <c r="E368" s="214" t="s">
        <v>301</v>
      </c>
      <c r="F368" s="215" t="s">
        <v>283</v>
      </c>
      <c r="G368" s="216">
        <v>8.4</v>
      </c>
      <c r="H368" s="217"/>
    </row>
    <row r="369" spans="1:8">
      <c r="A369" s="211" t="s">
        <v>312</v>
      </c>
      <c r="B369" s="212">
        <v>917</v>
      </c>
      <c r="C369" s="213">
        <v>1</v>
      </c>
      <c r="D369" s="213">
        <v>7</v>
      </c>
      <c r="E369" s="214" t="s">
        <v>265</v>
      </c>
      <c r="F369" s="215" t="s">
        <v>265</v>
      </c>
      <c r="G369" s="216">
        <v>2300</v>
      </c>
      <c r="H369" s="217"/>
    </row>
    <row r="370" spans="1:8">
      <c r="A370" s="211" t="s">
        <v>313</v>
      </c>
      <c r="B370" s="212">
        <v>917</v>
      </c>
      <c r="C370" s="213">
        <v>1</v>
      </c>
      <c r="D370" s="213">
        <v>7</v>
      </c>
      <c r="E370" s="214" t="s">
        <v>314</v>
      </c>
      <c r="F370" s="215" t="s">
        <v>265</v>
      </c>
      <c r="G370" s="216">
        <v>2300</v>
      </c>
      <c r="H370" s="217"/>
    </row>
    <row r="371" spans="1:8">
      <c r="A371" s="211" t="s">
        <v>315</v>
      </c>
      <c r="B371" s="212">
        <v>917</v>
      </c>
      <c r="C371" s="213">
        <v>1</v>
      </c>
      <c r="D371" s="213">
        <v>7</v>
      </c>
      <c r="E371" s="214" t="s">
        <v>316</v>
      </c>
      <c r="F371" s="215" t="s">
        <v>265</v>
      </c>
      <c r="G371" s="216">
        <v>2300</v>
      </c>
      <c r="H371" s="217"/>
    </row>
    <row r="372" spans="1:8">
      <c r="A372" s="211" t="s">
        <v>284</v>
      </c>
      <c r="B372" s="212">
        <v>917</v>
      </c>
      <c r="C372" s="213">
        <v>1</v>
      </c>
      <c r="D372" s="213">
        <v>7</v>
      </c>
      <c r="E372" s="214" t="s">
        <v>316</v>
      </c>
      <c r="F372" s="215" t="s">
        <v>285</v>
      </c>
      <c r="G372" s="216">
        <v>2300</v>
      </c>
      <c r="H372" s="217"/>
    </row>
    <row r="373" spans="1:8">
      <c r="A373" s="211" t="s">
        <v>317</v>
      </c>
      <c r="B373" s="212">
        <v>917</v>
      </c>
      <c r="C373" s="213">
        <v>1</v>
      </c>
      <c r="D373" s="213">
        <v>11</v>
      </c>
      <c r="E373" s="214" t="s">
        <v>265</v>
      </c>
      <c r="F373" s="215" t="s">
        <v>265</v>
      </c>
      <c r="G373" s="216">
        <v>300</v>
      </c>
      <c r="H373" s="217"/>
    </row>
    <row r="374" spans="1:8">
      <c r="A374" s="211" t="s">
        <v>317</v>
      </c>
      <c r="B374" s="212">
        <v>917</v>
      </c>
      <c r="C374" s="213">
        <v>1</v>
      </c>
      <c r="D374" s="213">
        <v>11</v>
      </c>
      <c r="E374" s="214" t="s">
        <v>318</v>
      </c>
      <c r="F374" s="215" t="s">
        <v>265</v>
      </c>
      <c r="G374" s="216">
        <v>300</v>
      </c>
      <c r="H374" s="217"/>
    </row>
    <row r="375" spans="1:8">
      <c r="A375" s="211" t="s">
        <v>319</v>
      </c>
      <c r="B375" s="212">
        <v>917</v>
      </c>
      <c r="C375" s="213">
        <v>1</v>
      </c>
      <c r="D375" s="213">
        <v>11</v>
      </c>
      <c r="E375" s="214" t="s">
        <v>320</v>
      </c>
      <c r="F375" s="215" t="s">
        <v>265</v>
      </c>
      <c r="G375" s="216">
        <v>300</v>
      </c>
      <c r="H375" s="217"/>
    </row>
    <row r="376" spans="1:8" ht="27.6">
      <c r="A376" s="211" t="s">
        <v>321</v>
      </c>
      <c r="B376" s="212">
        <v>917</v>
      </c>
      <c r="C376" s="213">
        <v>1</v>
      </c>
      <c r="D376" s="213">
        <v>11</v>
      </c>
      <c r="E376" s="214" t="s">
        <v>322</v>
      </c>
      <c r="F376" s="215" t="s">
        <v>265</v>
      </c>
      <c r="G376" s="216">
        <v>300</v>
      </c>
      <c r="H376" s="217"/>
    </row>
    <row r="377" spans="1:8">
      <c r="A377" s="211" t="s">
        <v>284</v>
      </c>
      <c r="B377" s="212">
        <v>917</v>
      </c>
      <c r="C377" s="213">
        <v>1</v>
      </c>
      <c r="D377" s="213">
        <v>11</v>
      </c>
      <c r="E377" s="214" t="s">
        <v>322</v>
      </c>
      <c r="F377" s="215" t="s">
        <v>285</v>
      </c>
      <c r="G377" s="216">
        <v>300</v>
      </c>
      <c r="H377" s="217"/>
    </row>
    <row r="378" spans="1:8">
      <c r="A378" s="211" t="s">
        <v>323</v>
      </c>
      <c r="B378" s="212">
        <v>917</v>
      </c>
      <c r="C378" s="213">
        <v>1</v>
      </c>
      <c r="D378" s="213">
        <v>13</v>
      </c>
      <c r="E378" s="214" t="s">
        <v>265</v>
      </c>
      <c r="F378" s="215" t="s">
        <v>265</v>
      </c>
      <c r="G378" s="216">
        <v>5068</v>
      </c>
      <c r="H378" s="217"/>
    </row>
    <row r="379" spans="1:8">
      <c r="A379" s="211" t="s">
        <v>298</v>
      </c>
      <c r="B379" s="212">
        <v>917</v>
      </c>
      <c r="C379" s="213">
        <v>1</v>
      </c>
      <c r="D379" s="213">
        <v>13</v>
      </c>
      <c r="E379" s="214" t="s">
        <v>299</v>
      </c>
      <c r="F379" s="215" t="s">
        <v>265</v>
      </c>
      <c r="G379" s="216">
        <v>1141.2</v>
      </c>
      <c r="H379" s="217"/>
    </row>
    <row r="380" spans="1:8" ht="27.6">
      <c r="A380" s="211" t="s">
        <v>324</v>
      </c>
      <c r="B380" s="212">
        <v>917</v>
      </c>
      <c r="C380" s="213">
        <v>1</v>
      </c>
      <c r="D380" s="213">
        <v>13</v>
      </c>
      <c r="E380" s="214" t="s">
        <v>325</v>
      </c>
      <c r="F380" s="215" t="s">
        <v>265</v>
      </c>
      <c r="G380" s="216">
        <v>1141.2</v>
      </c>
      <c r="H380" s="217"/>
    </row>
    <row r="381" spans="1:8" ht="27.6">
      <c r="A381" s="211" t="s">
        <v>282</v>
      </c>
      <c r="B381" s="212">
        <v>917</v>
      </c>
      <c r="C381" s="213">
        <v>1</v>
      </c>
      <c r="D381" s="213">
        <v>13</v>
      </c>
      <c r="E381" s="214" t="s">
        <v>325</v>
      </c>
      <c r="F381" s="215" t="s">
        <v>283</v>
      </c>
      <c r="G381" s="216">
        <v>1141.2</v>
      </c>
      <c r="H381" s="217"/>
    </row>
    <row r="382" spans="1:8" ht="27.6">
      <c r="A382" s="211" t="s">
        <v>267</v>
      </c>
      <c r="B382" s="212">
        <v>917</v>
      </c>
      <c r="C382" s="213">
        <v>1</v>
      </c>
      <c r="D382" s="213">
        <v>13</v>
      </c>
      <c r="E382" s="214" t="s">
        <v>268</v>
      </c>
      <c r="F382" s="215" t="s">
        <v>265</v>
      </c>
      <c r="G382" s="216">
        <v>2827.9</v>
      </c>
      <c r="H382" s="217"/>
    </row>
    <row r="383" spans="1:8" ht="12.6" customHeight="1">
      <c r="A383" s="211" t="s">
        <v>326</v>
      </c>
      <c r="B383" s="212">
        <v>917</v>
      </c>
      <c r="C383" s="213">
        <v>1</v>
      </c>
      <c r="D383" s="213">
        <v>13</v>
      </c>
      <c r="E383" s="214" t="s">
        <v>327</v>
      </c>
      <c r="F383" s="215" t="s">
        <v>265</v>
      </c>
      <c r="G383" s="216">
        <v>2827.9</v>
      </c>
      <c r="H383" s="217"/>
    </row>
    <row r="384" spans="1:8" ht="55.2">
      <c r="A384" s="211" t="s">
        <v>328</v>
      </c>
      <c r="B384" s="212">
        <v>917</v>
      </c>
      <c r="C384" s="213">
        <v>1</v>
      </c>
      <c r="D384" s="213">
        <v>13</v>
      </c>
      <c r="E384" s="214" t="s">
        <v>329</v>
      </c>
      <c r="F384" s="215" t="s">
        <v>265</v>
      </c>
      <c r="G384" s="216">
        <v>1177</v>
      </c>
      <c r="H384" s="217"/>
    </row>
    <row r="385" spans="1:8" ht="55.2">
      <c r="A385" s="211" t="s">
        <v>273</v>
      </c>
      <c r="B385" s="212">
        <v>917</v>
      </c>
      <c r="C385" s="213">
        <v>1</v>
      </c>
      <c r="D385" s="213">
        <v>13</v>
      </c>
      <c r="E385" s="214" t="s">
        <v>329</v>
      </c>
      <c r="F385" s="215" t="s">
        <v>274</v>
      </c>
      <c r="G385" s="216">
        <v>962.5</v>
      </c>
      <c r="H385" s="217"/>
    </row>
    <row r="386" spans="1:8" ht="27.6">
      <c r="A386" s="211" t="s">
        <v>282</v>
      </c>
      <c r="B386" s="212">
        <v>917</v>
      </c>
      <c r="C386" s="213">
        <v>1</v>
      </c>
      <c r="D386" s="213">
        <v>13</v>
      </c>
      <c r="E386" s="214" t="s">
        <v>329</v>
      </c>
      <c r="F386" s="215" t="s">
        <v>283</v>
      </c>
      <c r="G386" s="216">
        <v>214.5</v>
      </c>
      <c r="H386" s="217"/>
    </row>
    <row r="387" spans="1:8" ht="27.6">
      <c r="A387" s="211" t="s">
        <v>330</v>
      </c>
      <c r="B387" s="212">
        <v>917</v>
      </c>
      <c r="C387" s="213">
        <v>1</v>
      </c>
      <c r="D387" s="213">
        <v>13</v>
      </c>
      <c r="E387" s="214" t="s">
        <v>331</v>
      </c>
      <c r="F387" s="215" t="s">
        <v>265</v>
      </c>
      <c r="G387" s="216">
        <v>605.20000000000005</v>
      </c>
      <c r="H387" s="217"/>
    </row>
    <row r="388" spans="1:8" ht="55.2">
      <c r="A388" s="211" t="s">
        <v>273</v>
      </c>
      <c r="B388" s="212">
        <v>917</v>
      </c>
      <c r="C388" s="213">
        <v>1</v>
      </c>
      <c r="D388" s="213">
        <v>13</v>
      </c>
      <c r="E388" s="214" t="s">
        <v>331</v>
      </c>
      <c r="F388" s="215" t="s">
        <v>274</v>
      </c>
      <c r="G388" s="216">
        <v>565.29999999999995</v>
      </c>
      <c r="H388" s="217"/>
    </row>
    <row r="389" spans="1:8" ht="27.6">
      <c r="A389" s="211" t="s">
        <v>282</v>
      </c>
      <c r="B389" s="212">
        <v>917</v>
      </c>
      <c r="C389" s="213">
        <v>1</v>
      </c>
      <c r="D389" s="213">
        <v>13</v>
      </c>
      <c r="E389" s="214" t="s">
        <v>331</v>
      </c>
      <c r="F389" s="215" t="s">
        <v>283</v>
      </c>
      <c r="G389" s="216">
        <v>39.9</v>
      </c>
      <c r="H389" s="217"/>
    </row>
    <row r="390" spans="1:8" ht="41.4">
      <c r="A390" s="211" t="s">
        <v>332</v>
      </c>
      <c r="B390" s="212">
        <v>917</v>
      </c>
      <c r="C390" s="213">
        <v>1</v>
      </c>
      <c r="D390" s="213">
        <v>13</v>
      </c>
      <c r="E390" s="214" t="s">
        <v>333</v>
      </c>
      <c r="F390" s="215" t="s">
        <v>265</v>
      </c>
      <c r="G390" s="216">
        <v>439.8</v>
      </c>
      <c r="H390" s="217"/>
    </row>
    <row r="391" spans="1:8" ht="55.2">
      <c r="A391" s="211" t="s">
        <v>273</v>
      </c>
      <c r="B391" s="212">
        <v>917</v>
      </c>
      <c r="C391" s="213">
        <v>1</v>
      </c>
      <c r="D391" s="213">
        <v>13</v>
      </c>
      <c r="E391" s="214" t="s">
        <v>333</v>
      </c>
      <c r="F391" s="215" t="s">
        <v>274</v>
      </c>
      <c r="G391" s="216">
        <v>382.4</v>
      </c>
      <c r="H391" s="217"/>
    </row>
    <row r="392" spans="1:8" ht="27.6">
      <c r="A392" s="211" t="s">
        <v>282</v>
      </c>
      <c r="B392" s="212">
        <v>917</v>
      </c>
      <c r="C392" s="213">
        <v>1</v>
      </c>
      <c r="D392" s="213">
        <v>13</v>
      </c>
      <c r="E392" s="214" t="s">
        <v>333</v>
      </c>
      <c r="F392" s="215" t="s">
        <v>283</v>
      </c>
      <c r="G392" s="216">
        <v>57.4</v>
      </c>
      <c r="H392" s="217"/>
    </row>
    <row r="393" spans="1:8" ht="41.4">
      <c r="A393" s="211" t="s">
        <v>334</v>
      </c>
      <c r="B393" s="212">
        <v>917</v>
      </c>
      <c r="C393" s="213">
        <v>1</v>
      </c>
      <c r="D393" s="213">
        <v>13</v>
      </c>
      <c r="E393" s="214" t="s">
        <v>335</v>
      </c>
      <c r="F393" s="215" t="s">
        <v>265</v>
      </c>
      <c r="G393" s="216">
        <v>605.20000000000005</v>
      </c>
      <c r="H393" s="217"/>
    </row>
    <row r="394" spans="1:8" ht="55.2">
      <c r="A394" s="211" t="s">
        <v>273</v>
      </c>
      <c r="B394" s="212">
        <v>917</v>
      </c>
      <c r="C394" s="213">
        <v>1</v>
      </c>
      <c r="D394" s="213">
        <v>13</v>
      </c>
      <c r="E394" s="214" t="s">
        <v>335</v>
      </c>
      <c r="F394" s="215" t="s">
        <v>274</v>
      </c>
      <c r="G394" s="216">
        <v>554.20000000000005</v>
      </c>
      <c r="H394" s="217"/>
    </row>
    <row r="395" spans="1:8" ht="27.6">
      <c r="A395" s="211" t="s">
        <v>282</v>
      </c>
      <c r="B395" s="212">
        <v>917</v>
      </c>
      <c r="C395" s="213">
        <v>1</v>
      </c>
      <c r="D395" s="213">
        <v>13</v>
      </c>
      <c r="E395" s="214" t="s">
        <v>335</v>
      </c>
      <c r="F395" s="215" t="s">
        <v>283</v>
      </c>
      <c r="G395" s="216">
        <v>51</v>
      </c>
      <c r="H395" s="217"/>
    </row>
    <row r="396" spans="1:8" ht="69">
      <c r="A396" s="211" t="s">
        <v>336</v>
      </c>
      <c r="B396" s="212">
        <v>917</v>
      </c>
      <c r="C396" s="213">
        <v>1</v>
      </c>
      <c r="D396" s="213">
        <v>13</v>
      </c>
      <c r="E396" s="214" t="s">
        <v>337</v>
      </c>
      <c r="F396" s="215" t="s">
        <v>265</v>
      </c>
      <c r="G396" s="216">
        <v>0.7</v>
      </c>
      <c r="H396" s="217"/>
    </row>
    <row r="397" spans="1:8" ht="27.6">
      <c r="A397" s="211" t="s">
        <v>282</v>
      </c>
      <c r="B397" s="212">
        <v>917</v>
      </c>
      <c r="C397" s="213">
        <v>1</v>
      </c>
      <c r="D397" s="213">
        <v>13</v>
      </c>
      <c r="E397" s="214" t="s">
        <v>337</v>
      </c>
      <c r="F397" s="215" t="s">
        <v>283</v>
      </c>
      <c r="G397" s="216">
        <v>0.7</v>
      </c>
      <c r="H397" s="217"/>
    </row>
    <row r="398" spans="1:8" ht="27.6">
      <c r="A398" s="211" t="s">
        <v>338</v>
      </c>
      <c r="B398" s="212">
        <v>917</v>
      </c>
      <c r="C398" s="213">
        <v>1</v>
      </c>
      <c r="D398" s="213">
        <v>13</v>
      </c>
      <c r="E398" s="214" t="s">
        <v>339</v>
      </c>
      <c r="F398" s="215" t="s">
        <v>265</v>
      </c>
      <c r="G398" s="216">
        <v>1022.9</v>
      </c>
      <c r="H398" s="217"/>
    </row>
    <row r="399" spans="1:8">
      <c r="A399" s="211" t="s">
        <v>340</v>
      </c>
      <c r="B399" s="212">
        <v>917</v>
      </c>
      <c r="C399" s="213">
        <v>1</v>
      </c>
      <c r="D399" s="213">
        <v>13</v>
      </c>
      <c r="E399" s="214" t="s">
        <v>341</v>
      </c>
      <c r="F399" s="215" t="s">
        <v>265</v>
      </c>
      <c r="G399" s="216">
        <v>1022.9</v>
      </c>
      <c r="H399" s="217"/>
    </row>
    <row r="400" spans="1:8" ht="27.6">
      <c r="A400" s="211" t="s">
        <v>342</v>
      </c>
      <c r="B400" s="212">
        <v>917</v>
      </c>
      <c r="C400" s="213">
        <v>1</v>
      </c>
      <c r="D400" s="213">
        <v>13</v>
      </c>
      <c r="E400" s="214" t="s">
        <v>343</v>
      </c>
      <c r="F400" s="215" t="s">
        <v>265</v>
      </c>
      <c r="G400" s="216">
        <v>93.4</v>
      </c>
      <c r="H400" s="217"/>
    </row>
    <row r="401" spans="1:8" ht="27.6">
      <c r="A401" s="211" t="s">
        <v>282</v>
      </c>
      <c r="B401" s="212">
        <v>917</v>
      </c>
      <c r="C401" s="213">
        <v>1</v>
      </c>
      <c r="D401" s="213">
        <v>13</v>
      </c>
      <c r="E401" s="214" t="s">
        <v>343</v>
      </c>
      <c r="F401" s="215" t="s">
        <v>283</v>
      </c>
      <c r="G401" s="216">
        <v>5.3</v>
      </c>
      <c r="H401" s="217"/>
    </row>
    <row r="402" spans="1:8">
      <c r="A402" s="211" t="s">
        <v>284</v>
      </c>
      <c r="B402" s="212">
        <v>917</v>
      </c>
      <c r="C402" s="213">
        <v>1</v>
      </c>
      <c r="D402" s="213">
        <v>13</v>
      </c>
      <c r="E402" s="214" t="s">
        <v>343</v>
      </c>
      <c r="F402" s="215" t="s">
        <v>285</v>
      </c>
      <c r="G402" s="216">
        <v>88.1</v>
      </c>
      <c r="H402" s="217"/>
    </row>
    <row r="403" spans="1:8" ht="55.2">
      <c r="A403" s="211" t="s">
        <v>344</v>
      </c>
      <c r="B403" s="212">
        <v>917</v>
      </c>
      <c r="C403" s="213">
        <v>1</v>
      </c>
      <c r="D403" s="213">
        <v>13</v>
      </c>
      <c r="E403" s="214" t="s">
        <v>345</v>
      </c>
      <c r="F403" s="215" t="s">
        <v>265</v>
      </c>
      <c r="G403" s="216">
        <v>926.5</v>
      </c>
      <c r="H403" s="217"/>
    </row>
    <row r="404" spans="1:8">
      <c r="A404" s="211" t="s">
        <v>346</v>
      </c>
      <c r="B404" s="212">
        <v>917</v>
      </c>
      <c r="C404" s="213">
        <v>1</v>
      </c>
      <c r="D404" s="213">
        <v>13</v>
      </c>
      <c r="E404" s="214" t="s">
        <v>345</v>
      </c>
      <c r="F404" s="215" t="s">
        <v>347</v>
      </c>
      <c r="G404" s="216">
        <v>926.5</v>
      </c>
      <c r="H404" s="217"/>
    </row>
    <row r="405" spans="1:8" ht="27.6">
      <c r="A405" s="211" t="s">
        <v>348</v>
      </c>
      <c r="B405" s="212">
        <v>917</v>
      </c>
      <c r="C405" s="213">
        <v>1</v>
      </c>
      <c r="D405" s="213">
        <v>13</v>
      </c>
      <c r="E405" s="214" t="s">
        <v>349</v>
      </c>
      <c r="F405" s="215" t="s">
        <v>265</v>
      </c>
      <c r="G405" s="216">
        <v>3</v>
      </c>
      <c r="H405" s="217"/>
    </row>
    <row r="406" spans="1:8">
      <c r="A406" s="211" t="s">
        <v>346</v>
      </c>
      <c r="B406" s="212">
        <v>917</v>
      </c>
      <c r="C406" s="213">
        <v>1</v>
      </c>
      <c r="D406" s="213">
        <v>13</v>
      </c>
      <c r="E406" s="214" t="s">
        <v>349</v>
      </c>
      <c r="F406" s="215" t="s">
        <v>347</v>
      </c>
      <c r="G406" s="216">
        <v>3</v>
      </c>
      <c r="H406" s="217"/>
    </row>
    <row r="407" spans="1:8" ht="41.4">
      <c r="A407" s="211" t="s">
        <v>363</v>
      </c>
      <c r="B407" s="212">
        <v>917</v>
      </c>
      <c r="C407" s="213">
        <v>1</v>
      </c>
      <c r="D407" s="213">
        <v>13</v>
      </c>
      <c r="E407" s="214" t="s">
        <v>364</v>
      </c>
      <c r="F407" s="215" t="s">
        <v>265</v>
      </c>
      <c r="G407" s="216">
        <v>21</v>
      </c>
      <c r="H407" s="217"/>
    </row>
    <row r="408" spans="1:8" ht="27.6">
      <c r="A408" s="211" t="s">
        <v>365</v>
      </c>
      <c r="B408" s="212">
        <v>917</v>
      </c>
      <c r="C408" s="213">
        <v>1</v>
      </c>
      <c r="D408" s="213">
        <v>13</v>
      </c>
      <c r="E408" s="214" t="s">
        <v>366</v>
      </c>
      <c r="F408" s="215" t="s">
        <v>265</v>
      </c>
      <c r="G408" s="216">
        <v>21</v>
      </c>
      <c r="H408" s="217"/>
    </row>
    <row r="409" spans="1:8">
      <c r="A409" s="211" t="s">
        <v>367</v>
      </c>
      <c r="B409" s="212">
        <v>917</v>
      </c>
      <c r="C409" s="213">
        <v>1</v>
      </c>
      <c r="D409" s="213">
        <v>13</v>
      </c>
      <c r="E409" s="214" t="s">
        <v>368</v>
      </c>
      <c r="F409" s="215" t="s">
        <v>265</v>
      </c>
      <c r="G409" s="216">
        <v>21</v>
      </c>
      <c r="H409" s="217"/>
    </row>
    <row r="410" spans="1:8" ht="27.6">
      <c r="A410" s="211" t="s">
        <v>282</v>
      </c>
      <c r="B410" s="212">
        <v>917</v>
      </c>
      <c r="C410" s="213">
        <v>1</v>
      </c>
      <c r="D410" s="213">
        <v>13</v>
      </c>
      <c r="E410" s="214" t="s">
        <v>368</v>
      </c>
      <c r="F410" s="215" t="s">
        <v>283</v>
      </c>
      <c r="G410" s="216">
        <v>21</v>
      </c>
      <c r="H410" s="217"/>
    </row>
    <row r="411" spans="1:8" ht="41.4">
      <c r="A411" s="211" t="s">
        <v>375</v>
      </c>
      <c r="B411" s="212">
        <v>917</v>
      </c>
      <c r="C411" s="213">
        <v>1</v>
      </c>
      <c r="D411" s="213">
        <v>13</v>
      </c>
      <c r="E411" s="214" t="s">
        <v>376</v>
      </c>
      <c r="F411" s="215" t="s">
        <v>265</v>
      </c>
      <c r="G411" s="216">
        <v>40</v>
      </c>
      <c r="H411" s="217"/>
    </row>
    <row r="412" spans="1:8" ht="41.4">
      <c r="A412" s="211" t="s">
        <v>377</v>
      </c>
      <c r="B412" s="212">
        <v>917</v>
      </c>
      <c r="C412" s="213">
        <v>1</v>
      </c>
      <c r="D412" s="213">
        <v>13</v>
      </c>
      <c r="E412" s="214" t="s">
        <v>378</v>
      </c>
      <c r="F412" s="215" t="s">
        <v>265</v>
      </c>
      <c r="G412" s="216">
        <v>35</v>
      </c>
      <c r="H412" s="217"/>
    </row>
    <row r="413" spans="1:8" ht="27.6">
      <c r="A413" s="211" t="s">
        <v>295</v>
      </c>
      <c r="B413" s="212">
        <v>917</v>
      </c>
      <c r="C413" s="213">
        <v>1</v>
      </c>
      <c r="D413" s="213">
        <v>13</v>
      </c>
      <c r="E413" s="214" t="s">
        <v>379</v>
      </c>
      <c r="F413" s="215" t="s">
        <v>265</v>
      </c>
      <c r="G413" s="216">
        <v>35</v>
      </c>
      <c r="H413" s="217"/>
    </row>
    <row r="414" spans="1:8" ht="27.6">
      <c r="A414" s="211" t="s">
        <v>282</v>
      </c>
      <c r="B414" s="212">
        <v>917</v>
      </c>
      <c r="C414" s="213">
        <v>1</v>
      </c>
      <c r="D414" s="213">
        <v>13</v>
      </c>
      <c r="E414" s="214" t="s">
        <v>379</v>
      </c>
      <c r="F414" s="215" t="s">
        <v>283</v>
      </c>
      <c r="G414" s="216">
        <v>35</v>
      </c>
      <c r="H414" s="217"/>
    </row>
    <row r="415" spans="1:8" ht="41.4">
      <c r="A415" s="211" t="s">
        <v>380</v>
      </c>
      <c r="B415" s="212">
        <v>917</v>
      </c>
      <c r="C415" s="213">
        <v>1</v>
      </c>
      <c r="D415" s="213">
        <v>13</v>
      </c>
      <c r="E415" s="214" t="s">
        <v>381</v>
      </c>
      <c r="F415" s="215" t="s">
        <v>265</v>
      </c>
      <c r="G415" s="216">
        <v>5</v>
      </c>
      <c r="H415" s="217"/>
    </row>
    <row r="416" spans="1:8" ht="27.6">
      <c r="A416" s="211" t="s">
        <v>295</v>
      </c>
      <c r="B416" s="212">
        <v>917</v>
      </c>
      <c r="C416" s="213">
        <v>1</v>
      </c>
      <c r="D416" s="213">
        <v>13</v>
      </c>
      <c r="E416" s="214" t="s">
        <v>382</v>
      </c>
      <c r="F416" s="215" t="s">
        <v>265</v>
      </c>
      <c r="G416" s="216">
        <v>5</v>
      </c>
      <c r="H416" s="217"/>
    </row>
    <row r="417" spans="1:8" ht="27.6">
      <c r="A417" s="211" t="s">
        <v>282</v>
      </c>
      <c r="B417" s="212">
        <v>917</v>
      </c>
      <c r="C417" s="213">
        <v>1</v>
      </c>
      <c r="D417" s="213">
        <v>13</v>
      </c>
      <c r="E417" s="214" t="s">
        <v>382</v>
      </c>
      <c r="F417" s="215" t="s">
        <v>283</v>
      </c>
      <c r="G417" s="216">
        <v>5</v>
      </c>
      <c r="H417" s="217"/>
    </row>
    <row r="418" spans="1:8" ht="41.4">
      <c r="A418" s="211" t="s">
        <v>383</v>
      </c>
      <c r="B418" s="212">
        <v>917</v>
      </c>
      <c r="C418" s="213">
        <v>1</v>
      </c>
      <c r="D418" s="213">
        <v>13</v>
      </c>
      <c r="E418" s="214" t="s">
        <v>384</v>
      </c>
      <c r="F418" s="215" t="s">
        <v>265</v>
      </c>
      <c r="G418" s="216">
        <v>15</v>
      </c>
      <c r="H418" s="217"/>
    </row>
    <row r="419" spans="1:8" ht="27.6">
      <c r="A419" s="211" t="s">
        <v>385</v>
      </c>
      <c r="B419" s="212">
        <v>917</v>
      </c>
      <c r="C419" s="213">
        <v>1</v>
      </c>
      <c r="D419" s="213">
        <v>13</v>
      </c>
      <c r="E419" s="214" t="s">
        <v>386</v>
      </c>
      <c r="F419" s="215" t="s">
        <v>265</v>
      </c>
      <c r="G419" s="216">
        <v>15</v>
      </c>
      <c r="H419" s="217"/>
    </row>
    <row r="420" spans="1:8" ht="27.6">
      <c r="A420" s="211" t="s">
        <v>295</v>
      </c>
      <c r="B420" s="212">
        <v>917</v>
      </c>
      <c r="C420" s="213">
        <v>1</v>
      </c>
      <c r="D420" s="213">
        <v>13</v>
      </c>
      <c r="E420" s="214" t="s">
        <v>387</v>
      </c>
      <c r="F420" s="215" t="s">
        <v>265</v>
      </c>
      <c r="G420" s="216">
        <v>15</v>
      </c>
      <c r="H420" s="217"/>
    </row>
    <row r="421" spans="1:8" ht="27.6">
      <c r="A421" s="211" t="s">
        <v>282</v>
      </c>
      <c r="B421" s="212">
        <v>917</v>
      </c>
      <c r="C421" s="213">
        <v>1</v>
      </c>
      <c r="D421" s="213">
        <v>13</v>
      </c>
      <c r="E421" s="214" t="s">
        <v>387</v>
      </c>
      <c r="F421" s="215" t="s">
        <v>283</v>
      </c>
      <c r="G421" s="216">
        <v>15</v>
      </c>
      <c r="H421" s="217"/>
    </row>
    <row r="422" spans="1:8">
      <c r="A422" s="211" t="s">
        <v>388</v>
      </c>
      <c r="B422" s="212">
        <v>917</v>
      </c>
      <c r="C422" s="213">
        <v>4</v>
      </c>
      <c r="D422" s="213">
        <v>0</v>
      </c>
      <c r="E422" s="214" t="s">
        <v>265</v>
      </c>
      <c r="F422" s="215" t="s">
        <v>265</v>
      </c>
      <c r="G422" s="216">
        <v>91573.3</v>
      </c>
      <c r="H422" s="217"/>
    </row>
    <row r="423" spans="1:8">
      <c r="A423" s="211" t="s">
        <v>389</v>
      </c>
      <c r="B423" s="212">
        <v>917</v>
      </c>
      <c r="C423" s="213">
        <v>4</v>
      </c>
      <c r="D423" s="213">
        <v>5</v>
      </c>
      <c r="E423" s="214" t="s">
        <v>265</v>
      </c>
      <c r="F423" s="215" t="s">
        <v>265</v>
      </c>
      <c r="G423" s="216">
        <v>1070.7</v>
      </c>
      <c r="H423" s="217"/>
    </row>
    <row r="424" spans="1:8" ht="27.6">
      <c r="A424" s="211" t="s">
        <v>267</v>
      </c>
      <c r="B424" s="212">
        <v>917</v>
      </c>
      <c r="C424" s="213">
        <v>4</v>
      </c>
      <c r="D424" s="213">
        <v>5</v>
      </c>
      <c r="E424" s="214" t="s">
        <v>268</v>
      </c>
      <c r="F424" s="215" t="s">
        <v>265</v>
      </c>
      <c r="G424" s="216">
        <v>1070.7</v>
      </c>
      <c r="H424" s="217"/>
    </row>
    <row r="425" spans="1:8" ht="12.6" customHeight="1">
      <c r="A425" s="211" t="s">
        <v>326</v>
      </c>
      <c r="B425" s="212">
        <v>917</v>
      </c>
      <c r="C425" s="213">
        <v>4</v>
      </c>
      <c r="D425" s="213">
        <v>5</v>
      </c>
      <c r="E425" s="214" t="s">
        <v>327</v>
      </c>
      <c r="F425" s="215" t="s">
        <v>265</v>
      </c>
      <c r="G425" s="216">
        <v>1070.7</v>
      </c>
      <c r="H425" s="217"/>
    </row>
    <row r="426" spans="1:8" ht="41.4">
      <c r="A426" s="211" t="s">
        <v>390</v>
      </c>
      <c r="B426" s="212">
        <v>917</v>
      </c>
      <c r="C426" s="213">
        <v>4</v>
      </c>
      <c r="D426" s="213">
        <v>5</v>
      </c>
      <c r="E426" s="214" t="s">
        <v>391</v>
      </c>
      <c r="F426" s="215" t="s">
        <v>265</v>
      </c>
      <c r="G426" s="216">
        <v>1070.7</v>
      </c>
      <c r="H426" s="217"/>
    </row>
    <row r="427" spans="1:8" ht="27.6">
      <c r="A427" s="211" t="s">
        <v>282</v>
      </c>
      <c r="B427" s="212">
        <v>917</v>
      </c>
      <c r="C427" s="213">
        <v>4</v>
      </c>
      <c r="D427" s="213">
        <v>5</v>
      </c>
      <c r="E427" s="214" t="s">
        <v>391</v>
      </c>
      <c r="F427" s="215" t="s">
        <v>283</v>
      </c>
      <c r="G427" s="216">
        <v>1070.7</v>
      </c>
      <c r="H427" s="217"/>
    </row>
    <row r="428" spans="1:8">
      <c r="A428" s="211" t="s">
        <v>392</v>
      </c>
      <c r="B428" s="212">
        <v>917</v>
      </c>
      <c r="C428" s="213">
        <v>4</v>
      </c>
      <c r="D428" s="213">
        <v>9</v>
      </c>
      <c r="E428" s="214" t="s">
        <v>265</v>
      </c>
      <c r="F428" s="215" t="s">
        <v>265</v>
      </c>
      <c r="G428" s="216">
        <v>90457.600000000006</v>
      </c>
      <c r="H428" s="217"/>
    </row>
    <row r="429" spans="1:8" ht="41.4">
      <c r="A429" s="211" t="s">
        <v>393</v>
      </c>
      <c r="B429" s="212">
        <v>917</v>
      </c>
      <c r="C429" s="213">
        <v>4</v>
      </c>
      <c r="D429" s="213">
        <v>9</v>
      </c>
      <c r="E429" s="214" t="s">
        <v>394</v>
      </c>
      <c r="F429" s="215" t="s">
        <v>265</v>
      </c>
      <c r="G429" s="216">
        <v>90457.600000000006</v>
      </c>
      <c r="H429" s="217"/>
    </row>
    <row r="430" spans="1:8" ht="67.8" customHeight="1">
      <c r="A430" s="211" t="s">
        <v>776</v>
      </c>
      <c r="B430" s="212">
        <v>917</v>
      </c>
      <c r="C430" s="213">
        <v>4</v>
      </c>
      <c r="D430" s="213">
        <v>9</v>
      </c>
      <c r="E430" s="214" t="s">
        <v>777</v>
      </c>
      <c r="F430" s="215" t="s">
        <v>265</v>
      </c>
      <c r="G430" s="216">
        <v>90457.600000000006</v>
      </c>
      <c r="H430" s="217"/>
    </row>
    <row r="431" spans="1:8" ht="41.4">
      <c r="A431" s="211" t="s">
        <v>781</v>
      </c>
      <c r="B431" s="212">
        <v>917</v>
      </c>
      <c r="C431" s="213">
        <v>4</v>
      </c>
      <c r="D431" s="213">
        <v>9</v>
      </c>
      <c r="E431" s="214" t="s">
        <v>778</v>
      </c>
      <c r="F431" s="215" t="s">
        <v>265</v>
      </c>
      <c r="G431" s="216">
        <v>29904.400000000001</v>
      </c>
      <c r="H431" s="217"/>
    </row>
    <row r="432" spans="1:8" ht="27.6">
      <c r="A432" s="211" t="s">
        <v>398</v>
      </c>
      <c r="B432" s="212">
        <v>917</v>
      </c>
      <c r="C432" s="213">
        <v>4</v>
      </c>
      <c r="D432" s="213">
        <v>9</v>
      </c>
      <c r="E432" s="214" t="s">
        <v>778</v>
      </c>
      <c r="F432" s="215" t="s">
        <v>399</v>
      </c>
      <c r="G432" s="216">
        <v>29904.400000000001</v>
      </c>
      <c r="H432" s="217"/>
    </row>
    <row r="433" spans="1:8" ht="96.6" customHeight="1">
      <c r="A433" s="211" t="s">
        <v>397</v>
      </c>
      <c r="B433" s="212">
        <v>917</v>
      </c>
      <c r="C433" s="213">
        <v>4</v>
      </c>
      <c r="D433" s="213">
        <v>9</v>
      </c>
      <c r="E433" s="214" t="s">
        <v>779</v>
      </c>
      <c r="F433" s="215" t="s">
        <v>265</v>
      </c>
      <c r="G433" s="216">
        <v>4523.1000000000004</v>
      </c>
      <c r="H433" s="217"/>
    </row>
    <row r="434" spans="1:8" ht="27.6">
      <c r="A434" s="211" t="s">
        <v>398</v>
      </c>
      <c r="B434" s="212">
        <v>917</v>
      </c>
      <c r="C434" s="213">
        <v>4</v>
      </c>
      <c r="D434" s="213">
        <v>9</v>
      </c>
      <c r="E434" s="214" t="s">
        <v>779</v>
      </c>
      <c r="F434" s="215" t="s">
        <v>399</v>
      </c>
      <c r="G434" s="216">
        <v>4523.1000000000004</v>
      </c>
      <c r="H434" s="217"/>
    </row>
    <row r="435" spans="1:8" ht="96.6" customHeight="1">
      <c r="A435" s="211" t="s">
        <v>400</v>
      </c>
      <c r="B435" s="212">
        <v>917</v>
      </c>
      <c r="C435" s="213">
        <v>4</v>
      </c>
      <c r="D435" s="213">
        <v>9</v>
      </c>
      <c r="E435" s="214" t="s">
        <v>780</v>
      </c>
      <c r="F435" s="215" t="s">
        <v>265</v>
      </c>
      <c r="G435" s="216">
        <v>56030.1</v>
      </c>
      <c r="H435" s="217"/>
    </row>
    <row r="436" spans="1:8" ht="27.6">
      <c r="A436" s="211" t="s">
        <v>398</v>
      </c>
      <c r="B436" s="212">
        <v>917</v>
      </c>
      <c r="C436" s="213">
        <v>4</v>
      </c>
      <c r="D436" s="213">
        <v>9</v>
      </c>
      <c r="E436" s="214" t="s">
        <v>780</v>
      </c>
      <c r="F436" s="215" t="s">
        <v>399</v>
      </c>
      <c r="G436" s="216">
        <v>56030.1</v>
      </c>
      <c r="H436" s="217"/>
    </row>
    <row r="437" spans="1:8">
      <c r="A437" s="211" t="s">
        <v>401</v>
      </c>
      <c r="B437" s="212">
        <v>917</v>
      </c>
      <c r="C437" s="213">
        <v>4</v>
      </c>
      <c r="D437" s="213">
        <v>12</v>
      </c>
      <c r="E437" s="214" t="s">
        <v>265</v>
      </c>
      <c r="F437" s="215" t="s">
        <v>265</v>
      </c>
      <c r="G437" s="216">
        <v>45</v>
      </c>
      <c r="H437" s="217"/>
    </row>
    <row r="438" spans="1:8" ht="41.4">
      <c r="A438" s="211" t="s">
        <v>402</v>
      </c>
      <c r="B438" s="212">
        <v>917</v>
      </c>
      <c r="C438" s="213">
        <v>4</v>
      </c>
      <c r="D438" s="213">
        <v>12</v>
      </c>
      <c r="E438" s="214" t="s">
        <v>403</v>
      </c>
      <c r="F438" s="215" t="s">
        <v>265</v>
      </c>
      <c r="G438" s="216">
        <v>45</v>
      </c>
      <c r="H438" s="217"/>
    </row>
    <row r="439" spans="1:8" ht="27.6">
      <c r="A439" s="211" t="s">
        <v>404</v>
      </c>
      <c r="B439" s="212">
        <v>917</v>
      </c>
      <c r="C439" s="213">
        <v>4</v>
      </c>
      <c r="D439" s="213">
        <v>12</v>
      </c>
      <c r="E439" s="214" t="s">
        <v>405</v>
      </c>
      <c r="F439" s="215" t="s">
        <v>265</v>
      </c>
      <c r="G439" s="216">
        <v>45</v>
      </c>
      <c r="H439" s="217"/>
    </row>
    <row r="440" spans="1:8" ht="41.4">
      <c r="A440" s="211" t="s">
        <v>406</v>
      </c>
      <c r="B440" s="212">
        <v>917</v>
      </c>
      <c r="C440" s="213">
        <v>4</v>
      </c>
      <c r="D440" s="213">
        <v>12</v>
      </c>
      <c r="E440" s="214" t="s">
        <v>407</v>
      </c>
      <c r="F440" s="215" t="s">
        <v>265</v>
      </c>
      <c r="G440" s="216">
        <v>45</v>
      </c>
      <c r="H440" s="217"/>
    </row>
    <row r="441" spans="1:8">
      <c r="A441" s="211" t="s">
        <v>284</v>
      </c>
      <c r="B441" s="212">
        <v>917</v>
      </c>
      <c r="C441" s="213">
        <v>4</v>
      </c>
      <c r="D441" s="213">
        <v>12</v>
      </c>
      <c r="E441" s="214" t="s">
        <v>407</v>
      </c>
      <c r="F441" s="215" t="s">
        <v>285</v>
      </c>
      <c r="G441" s="216">
        <v>45</v>
      </c>
      <c r="H441" s="217"/>
    </row>
    <row r="442" spans="1:8">
      <c r="A442" s="211" t="s">
        <v>423</v>
      </c>
      <c r="B442" s="212">
        <v>917</v>
      </c>
      <c r="C442" s="213">
        <v>7</v>
      </c>
      <c r="D442" s="213">
        <v>0</v>
      </c>
      <c r="E442" s="214" t="s">
        <v>265</v>
      </c>
      <c r="F442" s="215" t="s">
        <v>265</v>
      </c>
      <c r="G442" s="216">
        <v>207.2</v>
      </c>
      <c r="H442" s="217"/>
    </row>
    <row r="443" spans="1:8" ht="27.6">
      <c r="A443" s="211" t="s">
        <v>510</v>
      </c>
      <c r="B443" s="212">
        <v>917</v>
      </c>
      <c r="C443" s="213">
        <v>7</v>
      </c>
      <c r="D443" s="213">
        <v>5</v>
      </c>
      <c r="E443" s="214" t="s">
        <v>265</v>
      </c>
      <c r="F443" s="215" t="s">
        <v>265</v>
      </c>
      <c r="G443" s="216">
        <v>43.2</v>
      </c>
      <c r="H443" s="217"/>
    </row>
    <row r="444" spans="1:8">
      <c r="A444" s="211" t="s">
        <v>511</v>
      </c>
      <c r="B444" s="212">
        <v>917</v>
      </c>
      <c r="C444" s="213">
        <v>7</v>
      </c>
      <c r="D444" s="213">
        <v>5</v>
      </c>
      <c r="E444" s="214" t="s">
        <v>512</v>
      </c>
      <c r="F444" s="215" t="s">
        <v>265</v>
      </c>
      <c r="G444" s="216">
        <v>15.2</v>
      </c>
      <c r="H444" s="217"/>
    </row>
    <row r="445" spans="1:8">
      <c r="A445" s="211" t="s">
        <v>513</v>
      </c>
      <c r="B445" s="212">
        <v>917</v>
      </c>
      <c r="C445" s="213">
        <v>7</v>
      </c>
      <c r="D445" s="213">
        <v>5</v>
      </c>
      <c r="E445" s="214" t="s">
        <v>514</v>
      </c>
      <c r="F445" s="215" t="s">
        <v>265</v>
      </c>
      <c r="G445" s="216">
        <v>15.2</v>
      </c>
      <c r="H445" s="217"/>
    </row>
    <row r="446" spans="1:8" ht="27.6">
      <c r="A446" s="211" t="s">
        <v>282</v>
      </c>
      <c r="B446" s="212">
        <v>917</v>
      </c>
      <c r="C446" s="213">
        <v>7</v>
      </c>
      <c r="D446" s="213">
        <v>5</v>
      </c>
      <c r="E446" s="214" t="s">
        <v>514</v>
      </c>
      <c r="F446" s="215" t="s">
        <v>283</v>
      </c>
      <c r="G446" s="216">
        <v>15.2</v>
      </c>
      <c r="H446" s="217"/>
    </row>
    <row r="447" spans="1:8" ht="41.4">
      <c r="A447" s="211" t="s">
        <v>521</v>
      </c>
      <c r="B447" s="212">
        <v>917</v>
      </c>
      <c r="C447" s="213">
        <v>7</v>
      </c>
      <c r="D447" s="213">
        <v>5</v>
      </c>
      <c r="E447" s="214" t="s">
        <v>522</v>
      </c>
      <c r="F447" s="215" t="s">
        <v>265</v>
      </c>
      <c r="G447" s="216">
        <v>28</v>
      </c>
      <c r="H447" s="217"/>
    </row>
    <row r="448" spans="1:8" ht="27.6">
      <c r="A448" s="211" t="s">
        <v>523</v>
      </c>
      <c r="B448" s="212">
        <v>917</v>
      </c>
      <c r="C448" s="213">
        <v>7</v>
      </c>
      <c r="D448" s="213">
        <v>5</v>
      </c>
      <c r="E448" s="214" t="s">
        <v>524</v>
      </c>
      <c r="F448" s="215" t="s">
        <v>265</v>
      </c>
      <c r="G448" s="216">
        <v>20</v>
      </c>
      <c r="H448" s="217"/>
    </row>
    <row r="449" spans="1:8" ht="41.4">
      <c r="A449" s="211" t="s">
        <v>525</v>
      </c>
      <c r="B449" s="212">
        <v>917</v>
      </c>
      <c r="C449" s="213">
        <v>7</v>
      </c>
      <c r="D449" s="213">
        <v>5</v>
      </c>
      <c r="E449" s="214" t="s">
        <v>526</v>
      </c>
      <c r="F449" s="215" t="s">
        <v>265</v>
      </c>
      <c r="G449" s="216">
        <v>20</v>
      </c>
      <c r="H449" s="217"/>
    </row>
    <row r="450" spans="1:8" ht="27.6">
      <c r="A450" s="211" t="s">
        <v>282</v>
      </c>
      <c r="B450" s="212">
        <v>917</v>
      </c>
      <c r="C450" s="213">
        <v>7</v>
      </c>
      <c r="D450" s="213">
        <v>5</v>
      </c>
      <c r="E450" s="214" t="s">
        <v>526</v>
      </c>
      <c r="F450" s="215" t="s">
        <v>283</v>
      </c>
      <c r="G450" s="216">
        <v>20</v>
      </c>
      <c r="H450" s="217"/>
    </row>
    <row r="451" spans="1:8" ht="41.4">
      <c r="A451" s="211" t="s">
        <v>527</v>
      </c>
      <c r="B451" s="212">
        <v>917</v>
      </c>
      <c r="C451" s="213">
        <v>7</v>
      </c>
      <c r="D451" s="213">
        <v>5</v>
      </c>
      <c r="E451" s="214" t="s">
        <v>528</v>
      </c>
      <c r="F451" s="215" t="s">
        <v>265</v>
      </c>
      <c r="G451" s="216">
        <v>8</v>
      </c>
      <c r="H451" s="217"/>
    </row>
    <row r="452" spans="1:8" ht="41.4">
      <c r="A452" s="211" t="s">
        <v>529</v>
      </c>
      <c r="B452" s="212">
        <v>917</v>
      </c>
      <c r="C452" s="213">
        <v>7</v>
      </c>
      <c r="D452" s="213">
        <v>5</v>
      </c>
      <c r="E452" s="214" t="s">
        <v>530</v>
      </c>
      <c r="F452" s="215" t="s">
        <v>265</v>
      </c>
      <c r="G452" s="216">
        <v>8</v>
      </c>
      <c r="H452" s="217"/>
    </row>
    <row r="453" spans="1:8" ht="27.6">
      <c r="A453" s="211" t="s">
        <v>282</v>
      </c>
      <c r="B453" s="212">
        <v>917</v>
      </c>
      <c r="C453" s="213">
        <v>7</v>
      </c>
      <c r="D453" s="213">
        <v>5</v>
      </c>
      <c r="E453" s="214" t="s">
        <v>530</v>
      </c>
      <c r="F453" s="215" t="s">
        <v>283</v>
      </c>
      <c r="G453" s="216">
        <v>8</v>
      </c>
      <c r="H453" s="217"/>
    </row>
    <row r="454" spans="1:8">
      <c r="A454" s="211" t="s">
        <v>531</v>
      </c>
      <c r="B454" s="212">
        <v>917</v>
      </c>
      <c r="C454" s="213">
        <v>7</v>
      </c>
      <c r="D454" s="213">
        <v>7</v>
      </c>
      <c r="E454" s="214" t="s">
        <v>265</v>
      </c>
      <c r="F454" s="215" t="s">
        <v>265</v>
      </c>
      <c r="G454" s="216">
        <v>164</v>
      </c>
      <c r="H454" s="217"/>
    </row>
    <row r="455" spans="1:8" ht="55.2">
      <c r="A455" s="211" t="s">
        <v>540</v>
      </c>
      <c r="B455" s="212">
        <v>917</v>
      </c>
      <c r="C455" s="213">
        <v>7</v>
      </c>
      <c r="D455" s="213">
        <v>7</v>
      </c>
      <c r="E455" s="214" t="s">
        <v>541</v>
      </c>
      <c r="F455" s="215" t="s">
        <v>265</v>
      </c>
      <c r="G455" s="216">
        <v>64</v>
      </c>
      <c r="H455" s="217"/>
    </row>
    <row r="456" spans="1:8" ht="41.4">
      <c r="A456" s="211" t="s">
        <v>542</v>
      </c>
      <c r="B456" s="212">
        <v>917</v>
      </c>
      <c r="C456" s="213">
        <v>7</v>
      </c>
      <c r="D456" s="213">
        <v>7</v>
      </c>
      <c r="E456" s="214" t="s">
        <v>543</v>
      </c>
      <c r="F456" s="215" t="s">
        <v>265</v>
      </c>
      <c r="G456" s="216">
        <v>20</v>
      </c>
      <c r="H456" s="217"/>
    </row>
    <row r="457" spans="1:8" ht="27.6">
      <c r="A457" s="211" t="s">
        <v>295</v>
      </c>
      <c r="B457" s="212">
        <v>917</v>
      </c>
      <c r="C457" s="213">
        <v>7</v>
      </c>
      <c r="D457" s="213">
        <v>7</v>
      </c>
      <c r="E457" s="214" t="s">
        <v>544</v>
      </c>
      <c r="F457" s="215" t="s">
        <v>265</v>
      </c>
      <c r="G457" s="216">
        <v>20</v>
      </c>
      <c r="H457" s="217"/>
    </row>
    <row r="458" spans="1:8" ht="27.6">
      <c r="A458" s="211" t="s">
        <v>282</v>
      </c>
      <c r="B458" s="212">
        <v>917</v>
      </c>
      <c r="C458" s="213">
        <v>7</v>
      </c>
      <c r="D458" s="213">
        <v>7</v>
      </c>
      <c r="E458" s="214" t="s">
        <v>544</v>
      </c>
      <c r="F458" s="215" t="s">
        <v>283</v>
      </c>
      <c r="G458" s="216">
        <v>20</v>
      </c>
      <c r="H458" s="217"/>
    </row>
    <row r="459" spans="1:8" ht="55.2">
      <c r="A459" s="211" t="s">
        <v>545</v>
      </c>
      <c r="B459" s="212">
        <v>917</v>
      </c>
      <c r="C459" s="213">
        <v>7</v>
      </c>
      <c r="D459" s="213">
        <v>7</v>
      </c>
      <c r="E459" s="214" t="s">
        <v>546</v>
      </c>
      <c r="F459" s="215" t="s">
        <v>265</v>
      </c>
      <c r="G459" s="216">
        <v>20</v>
      </c>
      <c r="H459" s="217"/>
    </row>
    <row r="460" spans="1:8" ht="27.6">
      <c r="A460" s="211" t="s">
        <v>295</v>
      </c>
      <c r="B460" s="212">
        <v>917</v>
      </c>
      <c r="C460" s="213">
        <v>7</v>
      </c>
      <c r="D460" s="213">
        <v>7</v>
      </c>
      <c r="E460" s="214" t="s">
        <v>547</v>
      </c>
      <c r="F460" s="215" t="s">
        <v>265</v>
      </c>
      <c r="G460" s="216">
        <v>20</v>
      </c>
      <c r="H460" s="217"/>
    </row>
    <row r="461" spans="1:8" ht="27.6">
      <c r="A461" s="211" t="s">
        <v>282</v>
      </c>
      <c r="B461" s="212">
        <v>917</v>
      </c>
      <c r="C461" s="213">
        <v>7</v>
      </c>
      <c r="D461" s="213">
        <v>7</v>
      </c>
      <c r="E461" s="214" t="s">
        <v>547</v>
      </c>
      <c r="F461" s="215" t="s">
        <v>283</v>
      </c>
      <c r="G461" s="216">
        <v>20</v>
      </c>
      <c r="H461" s="217"/>
    </row>
    <row r="462" spans="1:8" ht="27.6">
      <c r="A462" s="211" t="s">
        <v>548</v>
      </c>
      <c r="B462" s="212">
        <v>917</v>
      </c>
      <c r="C462" s="213">
        <v>7</v>
      </c>
      <c r="D462" s="213">
        <v>7</v>
      </c>
      <c r="E462" s="214" t="s">
        <v>549</v>
      </c>
      <c r="F462" s="215" t="s">
        <v>265</v>
      </c>
      <c r="G462" s="216">
        <v>24</v>
      </c>
      <c r="H462" s="217"/>
    </row>
    <row r="463" spans="1:8" ht="27.6">
      <c r="A463" s="211" t="s">
        <v>295</v>
      </c>
      <c r="B463" s="212">
        <v>917</v>
      </c>
      <c r="C463" s="213">
        <v>7</v>
      </c>
      <c r="D463" s="213">
        <v>7</v>
      </c>
      <c r="E463" s="214" t="s">
        <v>550</v>
      </c>
      <c r="F463" s="215" t="s">
        <v>265</v>
      </c>
      <c r="G463" s="216">
        <v>24</v>
      </c>
      <c r="H463" s="217"/>
    </row>
    <row r="464" spans="1:8" ht="27.6">
      <c r="A464" s="211" t="s">
        <v>282</v>
      </c>
      <c r="B464" s="212">
        <v>917</v>
      </c>
      <c r="C464" s="213">
        <v>7</v>
      </c>
      <c r="D464" s="213">
        <v>7</v>
      </c>
      <c r="E464" s="214" t="s">
        <v>550</v>
      </c>
      <c r="F464" s="215" t="s">
        <v>283</v>
      </c>
      <c r="G464" s="216">
        <v>24</v>
      </c>
      <c r="H464" s="217"/>
    </row>
    <row r="465" spans="1:8" ht="41.4">
      <c r="A465" s="211" t="s">
        <v>551</v>
      </c>
      <c r="B465" s="212">
        <v>917</v>
      </c>
      <c r="C465" s="213">
        <v>7</v>
      </c>
      <c r="D465" s="213">
        <v>7</v>
      </c>
      <c r="E465" s="214" t="s">
        <v>552</v>
      </c>
      <c r="F465" s="215" t="s">
        <v>265</v>
      </c>
      <c r="G465" s="216">
        <v>100</v>
      </c>
      <c r="H465" s="217"/>
    </row>
    <row r="466" spans="1:8" ht="27.6">
      <c r="A466" s="211" t="s">
        <v>553</v>
      </c>
      <c r="B466" s="212">
        <v>917</v>
      </c>
      <c r="C466" s="213">
        <v>7</v>
      </c>
      <c r="D466" s="213">
        <v>7</v>
      </c>
      <c r="E466" s="214" t="s">
        <v>554</v>
      </c>
      <c r="F466" s="215" t="s">
        <v>265</v>
      </c>
      <c r="G466" s="216">
        <v>20</v>
      </c>
      <c r="H466" s="217"/>
    </row>
    <row r="467" spans="1:8" ht="27.6">
      <c r="A467" s="211" t="s">
        <v>295</v>
      </c>
      <c r="B467" s="212">
        <v>917</v>
      </c>
      <c r="C467" s="213">
        <v>7</v>
      </c>
      <c r="D467" s="213">
        <v>7</v>
      </c>
      <c r="E467" s="214" t="s">
        <v>555</v>
      </c>
      <c r="F467" s="215" t="s">
        <v>265</v>
      </c>
      <c r="G467" s="216">
        <v>20</v>
      </c>
      <c r="H467" s="217"/>
    </row>
    <row r="468" spans="1:8" ht="27.6">
      <c r="A468" s="211" t="s">
        <v>282</v>
      </c>
      <c r="B468" s="212">
        <v>917</v>
      </c>
      <c r="C468" s="213">
        <v>7</v>
      </c>
      <c r="D468" s="213">
        <v>7</v>
      </c>
      <c r="E468" s="214" t="s">
        <v>555</v>
      </c>
      <c r="F468" s="215" t="s">
        <v>283</v>
      </c>
      <c r="G468" s="216">
        <v>20</v>
      </c>
      <c r="H468" s="217"/>
    </row>
    <row r="469" spans="1:8" ht="41.4">
      <c r="A469" s="211" t="s">
        <v>556</v>
      </c>
      <c r="B469" s="212">
        <v>917</v>
      </c>
      <c r="C469" s="213">
        <v>7</v>
      </c>
      <c r="D469" s="213">
        <v>7</v>
      </c>
      <c r="E469" s="214" t="s">
        <v>557</v>
      </c>
      <c r="F469" s="215" t="s">
        <v>265</v>
      </c>
      <c r="G469" s="216">
        <v>25</v>
      </c>
      <c r="H469" s="217"/>
    </row>
    <row r="470" spans="1:8" ht="27.6">
      <c r="A470" s="211" t="s">
        <v>295</v>
      </c>
      <c r="B470" s="212">
        <v>917</v>
      </c>
      <c r="C470" s="213">
        <v>7</v>
      </c>
      <c r="D470" s="213">
        <v>7</v>
      </c>
      <c r="E470" s="214" t="s">
        <v>558</v>
      </c>
      <c r="F470" s="215" t="s">
        <v>265</v>
      </c>
      <c r="G470" s="216">
        <v>25</v>
      </c>
      <c r="H470" s="217"/>
    </row>
    <row r="471" spans="1:8" ht="27.6">
      <c r="A471" s="211" t="s">
        <v>282</v>
      </c>
      <c r="B471" s="212">
        <v>917</v>
      </c>
      <c r="C471" s="213">
        <v>7</v>
      </c>
      <c r="D471" s="213">
        <v>7</v>
      </c>
      <c r="E471" s="214" t="s">
        <v>558</v>
      </c>
      <c r="F471" s="215" t="s">
        <v>283</v>
      </c>
      <c r="G471" s="216">
        <v>25</v>
      </c>
      <c r="H471" s="217"/>
    </row>
    <row r="472" spans="1:8" ht="27.6">
      <c r="A472" s="211" t="s">
        <v>559</v>
      </c>
      <c r="B472" s="212">
        <v>917</v>
      </c>
      <c r="C472" s="213">
        <v>7</v>
      </c>
      <c r="D472" s="213">
        <v>7</v>
      </c>
      <c r="E472" s="214" t="s">
        <v>560</v>
      </c>
      <c r="F472" s="215" t="s">
        <v>265</v>
      </c>
      <c r="G472" s="216">
        <v>30</v>
      </c>
      <c r="H472" s="217"/>
    </row>
    <row r="473" spans="1:8" ht="27.6">
      <c r="A473" s="211" t="s">
        <v>295</v>
      </c>
      <c r="B473" s="212">
        <v>917</v>
      </c>
      <c r="C473" s="213">
        <v>7</v>
      </c>
      <c r="D473" s="213">
        <v>7</v>
      </c>
      <c r="E473" s="214" t="s">
        <v>561</v>
      </c>
      <c r="F473" s="215" t="s">
        <v>265</v>
      </c>
      <c r="G473" s="216">
        <v>30</v>
      </c>
      <c r="H473" s="217"/>
    </row>
    <row r="474" spans="1:8" ht="27.6">
      <c r="A474" s="211" t="s">
        <v>282</v>
      </c>
      <c r="B474" s="212">
        <v>917</v>
      </c>
      <c r="C474" s="213">
        <v>7</v>
      </c>
      <c r="D474" s="213">
        <v>7</v>
      </c>
      <c r="E474" s="214" t="s">
        <v>561</v>
      </c>
      <c r="F474" s="215" t="s">
        <v>283</v>
      </c>
      <c r="G474" s="216">
        <v>30</v>
      </c>
      <c r="H474" s="217"/>
    </row>
    <row r="475" spans="1:8" ht="40.950000000000003" customHeight="1">
      <c r="A475" s="211" t="s">
        <v>562</v>
      </c>
      <c r="B475" s="212">
        <v>917</v>
      </c>
      <c r="C475" s="213">
        <v>7</v>
      </c>
      <c r="D475" s="213">
        <v>7</v>
      </c>
      <c r="E475" s="214" t="s">
        <v>563</v>
      </c>
      <c r="F475" s="215" t="s">
        <v>265</v>
      </c>
      <c r="G475" s="216">
        <v>5</v>
      </c>
      <c r="H475" s="217"/>
    </row>
    <row r="476" spans="1:8" ht="27.6">
      <c r="A476" s="211" t="s">
        <v>295</v>
      </c>
      <c r="B476" s="212">
        <v>917</v>
      </c>
      <c r="C476" s="213">
        <v>7</v>
      </c>
      <c r="D476" s="213">
        <v>7</v>
      </c>
      <c r="E476" s="214" t="s">
        <v>564</v>
      </c>
      <c r="F476" s="215" t="s">
        <v>265</v>
      </c>
      <c r="G476" s="216">
        <v>5</v>
      </c>
      <c r="H476" s="217"/>
    </row>
    <row r="477" spans="1:8" ht="27.6">
      <c r="A477" s="211" t="s">
        <v>282</v>
      </c>
      <c r="B477" s="212">
        <v>917</v>
      </c>
      <c r="C477" s="213">
        <v>7</v>
      </c>
      <c r="D477" s="213">
        <v>7</v>
      </c>
      <c r="E477" s="214" t="s">
        <v>564</v>
      </c>
      <c r="F477" s="215" t="s">
        <v>283</v>
      </c>
      <c r="G477" s="216">
        <v>5</v>
      </c>
      <c r="H477" s="217"/>
    </row>
    <row r="478" spans="1:8" ht="16.95" customHeight="1">
      <c r="A478" s="211" t="s">
        <v>565</v>
      </c>
      <c r="B478" s="212">
        <v>917</v>
      </c>
      <c r="C478" s="213">
        <v>7</v>
      </c>
      <c r="D478" s="213">
        <v>7</v>
      </c>
      <c r="E478" s="214" t="s">
        <v>566</v>
      </c>
      <c r="F478" s="215" t="s">
        <v>265</v>
      </c>
      <c r="G478" s="216">
        <v>5</v>
      </c>
      <c r="H478" s="217"/>
    </row>
    <row r="479" spans="1:8" ht="27.6">
      <c r="A479" s="211" t="s">
        <v>295</v>
      </c>
      <c r="B479" s="212">
        <v>917</v>
      </c>
      <c r="C479" s="213">
        <v>7</v>
      </c>
      <c r="D479" s="213">
        <v>7</v>
      </c>
      <c r="E479" s="214" t="s">
        <v>567</v>
      </c>
      <c r="F479" s="215" t="s">
        <v>265</v>
      </c>
      <c r="G479" s="216">
        <v>5</v>
      </c>
      <c r="H479" s="217"/>
    </row>
    <row r="480" spans="1:8" ht="27.6">
      <c r="A480" s="211" t="s">
        <v>282</v>
      </c>
      <c r="B480" s="212">
        <v>917</v>
      </c>
      <c r="C480" s="213">
        <v>7</v>
      </c>
      <c r="D480" s="213">
        <v>7</v>
      </c>
      <c r="E480" s="214" t="s">
        <v>567</v>
      </c>
      <c r="F480" s="215" t="s">
        <v>283</v>
      </c>
      <c r="G480" s="216">
        <v>5</v>
      </c>
      <c r="H480" s="217"/>
    </row>
    <row r="481" spans="1:8" ht="27.6">
      <c r="A481" s="211" t="s">
        <v>568</v>
      </c>
      <c r="B481" s="212">
        <v>917</v>
      </c>
      <c r="C481" s="213">
        <v>7</v>
      </c>
      <c r="D481" s="213">
        <v>7</v>
      </c>
      <c r="E481" s="214" t="s">
        <v>569</v>
      </c>
      <c r="F481" s="215" t="s">
        <v>265</v>
      </c>
      <c r="G481" s="216">
        <v>10</v>
      </c>
      <c r="H481" s="217"/>
    </row>
    <row r="482" spans="1:8" ht="27.6">
      <c r="A482" s="211" t="s">
        <v>295</v>
      </c>
      <c r="B482" s="212">
        <v>917</v>
      </c>
      <c r="C482" s="213">
        <v>7</v>
      </c>
      <c r="D482" s="213">
        <v>7</v>
      </c>
      <c r="E482" s="214" t="s">
        <v>570</v>
      </c>
      <c r="F482" s="215" t="s">
        <v>265</v>
      </c>
      <c r="G482" s="216">
        <v>10</v>
      </c>
      <c r="H482" s="217"/>
    </row>
    <row r="483" spans="1:8" ht="27.6">
      <c r="A483" s="211" t="s">
        <v>282</v>
      </c>
      <c r="B483" s="212">
        <v>917</v>
      </c>
      <c r="C483" s="213">
        <v>7</v>
      </c>
      <c r="D483" s="213">
        <v>7</v>
      </c>
      <c r="E483" s="214" t="s">
        <v>570</v>
      </c>
      <c r="F483" s="215" t="s">
        <v>283</v>
      </c>
      <c r="G483" s="216">
        <v>10</v>
      </c>
      <c r="H483" s="217"/>
    </row>
    <row r="484" spans="1:8" ht="27.6">
      <c r="A484" s="211" t="s">
        <v>571</v>
      </c>
      <c r="B484" s="212">
        <v>917</v>
      </c>
      <c r="C484" s="213">
        <v>7</v>
      </c>
      <c r="D484" s="213">
        <v>7</v>
      </c>
      <c r="E484" s="214" t="s">
        <v>572</v>
      </c>
      <c r="F484" s="215" t="s">
        <v>265</v>
      </c>
      <c r="G484" s="216">
        <v>5</v>
      </c>
      <c r="H484" s="217"/>
    </row>
    <row r="485" spans="1:8" ht="27.6">
      <c r="A485" s="211" t="s">
        <v>295</v>
      </c>
      <c r="B485" s="212">
        <v>917</v>
      </c>
      <c r="C485" s="213">
        <v>7</v>
      </c>
      <c r="D485" s="213">
        <v>7</v>
      </c>
      <c r="E485" s="214" t="s">
        <v>573</v>
      </c>
      <c r="F485" s="215" t="s">
        <v>265</v>
      </c>
      <c r="G485" s="216">
        <v>5</v>
      </c>
      <c r="H485" s="217"/>
    </row>
    <row r="486" spans="1:8" ht="27.6">
      <c r="A486" s="211" t="s">
        <v>282</v>
      </c>
      <c r="B486" s="212">
        <v>917</v>
      </c>
      <c r="C486" s="213">
        <v>7</v>
      </c>
      <c r="D486" s="213">
        <v>7</v>
      </c>
      <c r="E486" s="214" t="s">
        <v>573</v>
      </c>
      <c r="F486" s="215" t="s">
        <v>283</v>
      </c>
      <c r="G486" s="216">
        <v>5</v>
      </c>
      <c r="H486" s="217"/>
    </row>
    <row r="487" spans="1:8">
      <c r="A487" s="211" t="s">
        <v>613</v>
      </c>
      <c r="B487" s="212">
        <v>917</v>
      </c>
      <c r="C487" s="213">
        <v>10</v>
      </c>
      <c r="D487" s="213">
        <v>0</v>
      </c>
      <c r="E487" s="214" t="s">
        <v>265</v>
      </c>
      <c r="F487" s="215" t="s">
        <v>265</v>
      </c>
      <c r="G487" s="216">
        <v>6185.4</v>
      </c>
      <c r="H487" s="217"/>
    </row>
    <row r="488" spans="1:8">
      <c r="A488" s="211" t="s">
        <v>614</v>
      </c>
      <c r="B488" s="212">
        <v>917</v>
      </c>
      <c r="C488" s="213">
        <v>10</v>
      </c>
      <c r="D488" s="213">
        <v>1</v>
      </c>
      <c r="E488" s="214" t="s">
        <v>265</v>
      </c>
      <c r="F488" s="215" t="s">
        <v>265</v>
      </c>
      <c r="G488" s="216">
        <v>4367</v>
      </c>
      <c r="H488" s="217"/>
    </row>
    <row r="489" spans="1:8">
      <c r="A489" s="211" t="s">
        <v>615</v>
      </c>
      <c r="B489" s="212">
        <v>917</v>
      </c>
      <c r="C489" s="213">
        <v>10</v>
      </c>
      <c r="D489" s="213">
        <v>1</v>
      </c>
      <c r="E489" s="214" t="s">
        <v>616</v>
      </c>
      <c r="F489" s="215" t="s">
        <v>265</v>
      </c>
      <c r="G489" s="216">
        <v>4367</v>
      </c>
      <c r="H489" s="217"/>
    </row>
    <row r="490" spans="1:8">
      <c r="A490" s="211" t="s">
        <v>617</v>
      </c>
      <c r="B490" s="212">
        <v>917</v>
      </c>
      <c r="C490" s="213">
        <v>10</v>
      </c>
      <c r="D490" s="213">
        <v>1</v>
      </c>
      <c r="E490" s="214" t="s">
        <v>618</v>
      </c>
      <c r="F490" s="215" t="s">
        <v>265</v>
      </c>
      <c r="G490" s="216">
        <v>4367</v>
      </c>
      <c r="H490" s="217"/>
    </row>
    <row r="491" spans="1:8" ht="82.8">
      <c r="A491" s="211" t="s">
        <v>619</v>
      </c>
      <c r="B491" s="212">
        <v>917</v>
      </c>
      <c r="C491" s="213">
        <v>10</v>
      </c>
      <c r="D491" s="213">
        <v>1</v>
      </c>
      <c r="E491" s="214" t="s">
        <v>620</v>
      </c>
      <c r="F491" s="215" t="s">
        <v>265</v>
      </c>
      <c r="G491" s="216">
        <v>4367</v>
      </c>
      <c r="H491" s="217"/>
    </row>
    <row r="492" spans="1:8">
      <c r="A492" s="211" t="s">
        <v>346</v>
      </c>
      <c r="B492" s="212">
        <v>917</v>
      </c>
      <c r="C492" s="213">
        <v>10</v>
      </c>
      <c r="D492" s="213">
        <v>1</v>
      </c>
      <c r="E492" s="214" t="s">
        <v>620</v>
      </c>
      <c r="F492" s="215" t="s">
        <v>347</v>
      </c>
      <c r="G492" s="216">
        <v>4367</v>
      </c>
      <c r="H492" s="217"/>
    </row>
    <row r="493" spans="1:8">
      <c r="A493" s="211" t="s">
        <v>621</v>
      </c>
      <c r="B493" s="212">
        <v>917</v>
      </c>
      <c r="C493" s="213">
        <v>10</v>
      </c>
      <c r="D493" s="213">
        <v>3</v>
      </c>
      <c r="E493" s="214" t="s">
        <v>265</v>
      </c>
      <c r="F493" s="215" t="s">
        <v>265</v>
      </c>
      <c r="G493" s="216">
        <v>499.2</v>
      </c>
      <c r="H493" s="217"/>
    </row>
    <row r="494" spans="1:8" ht="27.6">
      <c r="A494" s="211" t="s">
        <v>626</v>
      </c>
      <c r="B494" s="212">
        <v>917</v>
      </c>
      <c r="C494" s="213">
        <v>10</v>
      </c>
      <c r="D494" s="213">
        <v>3</v>
      </c>
      <c r="E494" s="214" t="s">
        <v>627</v>
      </c>
      <c r="F494" s="215" t="s">
        <v>265</v>
      </c>
      <c r="G494" s="216">
        <v>499.2</v>
      </c>
      <c r="H494" s="217"/>
    </row>
    <row r="495" spans="1:8" ht="55.2">
      <c r="A495" s="211" t="s">
        <v>628</v>
      </c>
      <c r="B495" s="212">
        <v>917</v>
      </c>
      <c r="C495" s="213">
        <v>10</v>
      </c>
      <c r="D495" s="213">
        <v>3</v>
      </c>
      <c r="E495" s="214" t="s">
        <v>629</v>
      </c>
      <c r="F495" s="215" t="s">
        <v>265</v>
      </c>
      <c r="G495" s="216">
        <v>499.2</v>
      </c>
      <c r="H495" s="217"/>
    </row>
    <row r="496" spans="1:8" ht="27.6">
      <c r="A496" s="211" t="s">
        <v>630</v>
      </c>
      <c r="B496" s="212">
        <v>917</v>
      </c>
      <c r="C496" s="213">
        <v>10</v>
      </c>
      <c r="D496" s="213">
        <v>3</v>
      </c>
      <c r="E496" s="214" t="s">
        <v>631</v>
      </c>
      <c r="F496" s="215" t="s">
        <v>265</v>
      </c>
      <c r="G496" s="216">
        <v>30</v>
      </c>
      <c r="H496" s="217"/>
    </row>
    <row r="497" spans="1:8">
      <c r="A497" s="211" t="s">
        <v>346</v>
      </c>
      <c r="B497" s="212">
        <v>917</v>
      </c>
      <c r="C497" s="213">
        <v>10</v>
      </c>
      <c r="D497" s="213">
        <v>3</v>
      </c>
      <c r="E497" s="214" t="s">
        <v>631</v>
      </c>
      <c r="F497" s="215" t="s">
        <v>347</v>
      </c>
      <c r="G497" s="216">
        <v>30</v>
      </c>
      <c r="H497" s="217"/>
    </row>
    <row r="498" spans="1:8" ht="41.4">
      <c r="A498" s="211" t="s">
        <v>632</v>
      </c>
      <c r="B498" s="212">
        <v>917</v>
      </c>
      <c r="C498" s="213">
        <v>10</v>
      </c>
      <c r="D498" s="213">
        <v>3</v>
      </c>
      <c r="E498" s="214" t="s">
        <v>633</v>
      </c>
      <c r="F498" s="215" t="s">
        <v>265</v>
      </c>
      <c r="G498" s="216">
        <v>151.19999999999999</v>
      </c>
      <c r="H498" s="217"/>
    </row>
    <row r="499" spans="1:8">
      <c r="A499" s="211" t="s">
        <v>346</v>
      </c>
      <c r="B499" s="212">
        <v>917</v>
      </c>
      <c r="C499" s="213">
        <v>10</v>
      </c>
      <c r="D499" s="213">
        <v>3</v>
      </c>
      <c r="E499" s="214" t="s">
        <v>633</v>
      </c>
      <c r="F499" s="215" t="s">
        <v>347</v>
      </c>
      <c r="G499" s="216">
        <v>151.19999999999999</v>
      </c>
      <c r="H499" s="217"/>
    </row>
    <row r="500" spans="1:8" ht="55.2">
      <c r="A500" s="211" t="s">
        <v>634</v>
      </c>
      <c r="B500" s="212">
        <v>917</v>
      </c>
      <c r="C500" s="213">
        <v>10</v>
      </c>
      <c r="D500" s="213">
        <v>3</v>
      </c>
      <c r="E500" s="214" t="s">
        <v>635</v>
      </c>
      <c r="F500" s="215" t="s">
        <v>265</v>
      </c>
      <c r="G500" s="216">
        <v>210</v>
      </c>
      <c r="H500" s="217"/>
    </row>
    <row r="501" spans="1:8">
      <c r="A501" s="211" t="s">
        <v>346</v>
      </c>
      <c r="B501" s="212">
        <v>917</v>
      </c>
      <c r="C501" s="213">
        <v>10</v>
      </c>
      <c r="D501" s="213">
        <v>3</v>
      </c>
      <c r="E501" s="214" t="s">
        <v>635</v>
      </c>
      <c r="F501" s="215" t="s">
        <v>347</v>
      </c>
      <c r="G501" s="216">
        <v>210</v>
      </c>
      <c r="H501" s="217"/>
    </row>
    <row r="502" spans="1:8" ht="55.2">
      <c r="A502" s="211" t="s">
        <v>636</v>
      </c>
      <c r="B502" s="212">
        <v>917</v>
      </c>
      <c r="C502" s="213">
        <v>10</v>
      </c>
      <c r="D502" s="213">
        <v>3</v>
      </c>
      <c r="E502" s="214" t="s">
        <v>637</v>
      </c>
      <c r="F502" s="215" t="s">
        <v>265</v>
      </c>
      <c r="G502" s="216">
        <v>108</v>
      </c>
      <c r="H502" s="217"/>
    </row>
    <row r="503" spans="1:8">
      <c r="A503" s="211" t="s">
        <v>346</v>
      </c>
      <c r="B503" s="212">
        <v>917</v>
      </c>
      <c r="C503" s="213">
        <v>10</v>
      </c>
      <c r="D503" s="213">
        <v>3</v>
      </c>
      <c r="E503" s="214" t="s">
        <v>637</v>
      </c>
      <c r="F503" s="215" t="s">
        <v>347</v>
      </c>
      <c r="G503" s="216">
        <v>108</v>
      </c>
      <c r="H503" s="217"/>
    </row>
    <row r="504" spans="1:8">
      <c r="A504" s="211" t="s">
        <v>641</v>
      </c>
      <c r="B504" s="212">
        <v>917</v>
      </c>
      <c r="C504" s="213">
        <v>10</v>
      </c>
      <c r="D504" s="213">
        <v>6</v>
      </c>
      <c r="E504" s="214" t="s">
        <v>265</v>
      </c>
      <c r="F504" s="215" t="s">
        <v>265</v>
      </c>
      <c r="G504" s="216">
        <v>1319.2</v>
      </c>
      <c r="H504" s="217"/>
    </row>
    <row r="505" spans="1:8" ht="27.6">
      <c r="A505" s="211" t="s">
        <v>267</v>
      </c>
      <c r="B505" s="212">
        <v>917</v>
      </c>
      <c r="C505" s="213">
        <v>10</v>
      </c>
      <c r="D505" s="213">
        <v>6</v>
      </c>
      <c r="E505" s="214" t="s">
        <v>268</v>
      </c>
      <c r="F505" s="215" t="s">
        <v>265</v>
      </c>
      <c r="G505" s="216">
        <v>1219.2</v>
      </c>
      <c r="H505" s="217"/>
    </row>
    <row r="506" spans="1:8" ht="12.6" customHeight="1">
      <c r="A506" s="211" t="s">
        <v>326</v>
      </c>
      <c r="B506" s="212">
        <v>917</v>
      </c>
      <c r="C506" s="213">
        <v>10</v>
      </c>
      <c r="D506" s="213">
        <v>6</v>
      </c>
      <c r="E506" s="214" t="s">
        <v>327</v>
      </c>
      <c r="F506" s="215" t="s">
        <v>265</v>
      </c>
      <c r="G506" s="216">
        <v>1219.2</v>
      </c>
      <c r="H506" s="217"/>
    </row>
    <row r="507" spans="1:8" ht="55.2">
      <c r="A507" s="211" t="s">
        <v>642</v>
      </c>
      <c r="B507" s="212">
        <v>917</v>
      </c>
      <c r="C507" s="213">
        <v>10</v>
      </c>
      <c r="D507" s="213">
        <v>6</v>
      </c>
      <c r="E507" s="214" t="s">
        <v>643</v>
      </c>
      <c r="F507" s="215" t="s">
        <v>265</v>
      </c>
      <c r="G507" s="216">
        <v>1219.2</v>
      </c>
      <c r="H507" s="217"/>
    </row>
    <row r="508" spans="1:8" ht="55.2">
      <c r="A508" s="211" t="s">
        <v>273</v>
      </c>
      <c r="B508" s="212">
        <v>917</v>
      </c>
      <c r="C508" s="213">
        <v>10</v>
      </c>
      <c r="D508" s="213">
        <v>6</v>
      </c>
      <c r="E508" s="214" t="s">
        <v>643</v>
      </c>
      <c r="F508" s="215" t="s">
        <v>274</v>
      </c>
      <c r="G508" s="216">
        <v>1116.5999999999999</v>
      </c>
      <c r="H508" s="217"/>
    </row>
    <row r="509" spans="1:8" ht="27.6">
      <c r="A509" s="211" t="s">
        <v>282</v>
      </c>
      <c r="B509" s="212">
        <v>917</v>
      </c>
      <c r="C509" s="213">
        <v>10</v>
      </c>
      <c r="D509" s="213">
        <v>6</v>
      </c>
      <c r="E509" s="214" t="s">
        <v>643</v>
      </c>
      <c r="F509" s="215" t="s">
        <v>283</v>
      </c>
      <c r="G509" s="216">
        <v>102.6</v>
      </c>
      <c r="H509" s="217"/>
    </row>
    <row r="510" spans="1:8" ht="55.2">
      <c r="A510" s="211" t="s">
        <v>644</v>
      </c>
      <c r="B510" s="212">
        <v>917</v>
      </c>
      <c r="C510" s="213">
        <v>10</v>
      </c>
      <c r="D510" s="213">
        <v>6</v>
      </c>
      <c r="E510" s="214" t="s">
        <v>645</v>
      </c>
      <c r="F510" s="215" t="s">
        <v>265</v>
      </c>
      <c r="G510" s="216">
        <v>100</v>
      </c>
      <c r="H510" s="217"/>
    </row>
    <row r="511" spans="1:8" ht="41.4">
      <c r="A511" s="211" t="s">
        <v>646</v>
      </c>
      <c r="B511" s="212">
        <v>917</v>
      </c>
      <c r="C511" s="213">
        <v>10</v>
      </c>
      <c r="D511" s="213">
        <v>6</v>
      </c>
      <c r="E511" s="214" t="s">
        <v>647</v>
      </c>
      <c r="F511" s="215" t="s">
        <v>265</v>
      </c>
      <c r="G511" s="216">
        <v>100</v>
      </c>
      <c r="H511" s="217"/>
    </row>
    <row r="512" spans="1:8" ht="27.6">
      <c r="A512" s="211" t="s">
        <v>295</v>
      </c>
      <c r="B512" s="212">
        <v>917</v>
      </c>
      <c r="C512" s="213">
        <v>10</v>
      </c>
      <c r="D512" s="213">
        <v>6</v>
      </c>
      <c r="E512" s="214" t="s">
        <v>648</v>
      </c>
      <c r="F512" s="215" t="s">
        <v>265</v>
      </c>
      <c r="G512" s="216">
        <v>100</v>
      </c>
      <c r="H512" s="217"/>
    </row>
    <row r="513" spans="1:8" ht="27.6">
      <c r="A513" s="211" t="s">
        <v>282</v>
      </c>
      <c r="B513" s="212">
        <v>917</v>
      </c>
      <c r="C513" s="213">
        <v>10</v>
      </c>
      <c r="D513" s="213">
        <v>6</v>
      </c>
      <c r="E513" s="214" t="s">
        <v>648</v>
      </c>
      <c r="F513" s="215" t="s">
        <v>283</v>
      </c>
      <c r="G513" s="216">
        <v>100</v>
      </c>
      <c r="H513" s="217"/>
    </row>
    <row r="514" spans="1:8">
      <c r="A514" s="211" t="s">
        <v>649</v>
      </c>
      <c r="B514" s="212">
        <v>917</v>
      </c>
      <c r="C514" s="213">
        <v>11</v>
      </c>
      <c r="D514" s="213">
        <v>0</v>
      </c>
      <c r="E514" s="214" t="s">
        <v>265</v>
      </c>
      <c r="F514" s="215" t="s">
        <v>265</v>
      </c>
      <c r="G514" s="216">
        <v>120</v>
      </c>
      <c r="H514" s="217"/>
    </row>
    <row r="515" spans="1:8">
      <c r="A515" s="211" t="s">
        <v>650</v>
      </c>
      <c r="B515" s="212">
        <v>917</v>
      </c>
      <c r="C515" s="213">
        <v>11</v>
      </c>
      <c r="D515" s="213">
        <v>1</v>
      </c>
      <c r="E515" s="214" t="s">
        <v>265</v>
      </c>
      <c r="F515" s="215" t="s">
        <v>265</v>
      </c>
      <c r="G515" s="216">
        <v>120</v>
      </c>
      <c r="H515" s="217"/>
    </row>
    <row r="516" spans="1:8" ht="41.4">
      <c r="A516" s="211" t="s">
        <v>651</v>
      </c>
      <c r="B516" s="212">
        <v>917</v>
      </c>
      <c r="C516" s="213">
        <v>11</v>
      </c>
      <c r="D516" s="213">
        <v>1</v>
      </c>
      <c r="E516" s="214" t="s">
        <v>652</v>
      </c>
      <c r="F516" s="215" t="s">
        <v>265</v>
      </c>
      <c r="G516" s="216">
        <v>120</v>
      </c>
      <c r="H516" s="217"/>
    </row>
    <row r="517" spans="1:8">
      <c r="A517" s="211" t="s">
        <v>653</v>
      </c>
      <c r="B517" s="212">
        <v>917</v>
      </c>
      <c r="C517" s="213">
        <v>11</v>
      </c>
      <c r="D517" s="213">
        <v>1</v>
      </c>
      <c r="E517" s="214" t="s">
        <v>654</v>
      </c>
      <c r="F517" s="215" t="s">
        <v>265</v>
      </c>
      <c r="G517" s="216">
        <v>120</v>
      </c>
      <c r="H517" s="217"/>
    </row>
    <row r="518" spans="1:8" ht="27.6">
      <c r="A518" s="211" t="s">
        <v>295</v>
      </c>
      <c r="B518" s="212">
        <v>917</v>
      </c>
      <c r="C518" s="213">
        <v>11</v>
      </c>
      <c r="D518" s="213">
        <v>1</v>
      </c>
      <c r="E518" s="214" t="s">
        <v>655</v>
      </c>
      <c r="F518" s="215" t="s">
        <v>265</v>
      </c>
      <c r="G518" s="216">
        <v>120</v>
      </c>
      <c r="H518" s="217"/>
    </row>
    <row r="519" spans="1:8" ht="27.6">
      <c r="A519" s="211" t="s">
        <v>282</v>
      </c>
      <c r="B519" s="212">
        <v>917</v>
      </c>
      <c r="C519" s="213">
        <v>11</v>
      </c>
      <c r="D519" s="213">
        <v>1</v>
      </c>
      <c r="E519" s="214" t="s">
        <v>655</v>
      </c>
      <c r="F519" s="215" t="s">
        <v>283</v>
      </c>
      <c r="G519" s="216">
        <v>120</v>
      </c>
      <c r="H519" s="217"/>
    </row>
    <row r="520" spans="1:8" s="210" customFormat="1" ht="27.6">
      <c r="A520" s="204" t="s">
        <v>694</v>
      </c>
      <c r="B520" s="205">
        <v>918</v>
      </c>
      <c r="C520" s="206">
        <v>0</v>
      </c>
      <c r="D520" s="206">
        <v>0</v>
      </c>
      <c r="E520" s="207" t="s">
        <v>265</v>
      </c>
      <c r="F520" s="208" t="s">
        <v>265</v>
      </c>
      <c r="G520" s="209">
        <f>12723.7+2250</f>
        <v>14973.7</v>
      </c>
      <c r="H520" s="203"/>
    </row>
    <row r="521" spans="1:8">
      <c r="A521" s="211" t="s">
        <v>408</v>
      </c>
      <c r="B521" s="212">
        <v>918</v>
      </c>
      <c r="C521" s="213">
        <v>5</v>
      </c>
      <c r="D521" s="213">
        <v>0</v>
      </c>
      <c r="E521" s="214" t="s">
        <v>265</v>
      </c>
      <c r="F521" s="215" t="s">
        <v>265</v>
      </c>
      <c r="G521" s="216">
        <v>3878.4</v>
      </c>
      <c r="H521" s="217"/>
    </row>
    <row r="522" spans="1:8">
      <c r="A522" s="211" t="s">
        <v>416</v>
      </c>
      <c r="B522" s="212">
        <v>918</v>
      </c>
      <c r="C522" s="213">
        <v>5</v>
      </c>
      <c r="D522" s="213">
        <v>5</v>
      </c>
      <c r="E522" s="214" t="s">
        <v>265</v>
      </c>
      <c r="F522" s="215" t="s">
        <v>265</v>
      </c>
      <c r="G522" s="216">
        <v>3878.4</v>
      </c>
      <c r="H522" s="217"/>
    </row>
    <row r="523" spans="1:8" ht="27.6">
      <c r="A523" s="211" t="s">
        <v>267</v>
      </c>
      <c r="B523" s="212">
        <v>918</v>
      </c>
      <c r="C523" s="213">
        <v>5</v>
      </c>
      <c r="D523" s="213">
        <v>5</v>
      </c>
      <c r="E523" s="214" t="s">
        <v>268</v>
      </c>
      <c r="F523" s="215" t="s">
        <v>265</v>
      </c>
      <c r="G523" s="216">
        <v>3878.4</v>
      </c>
      <c r="H523" s="217"/>
    </row>
    <row r="524" spans="1:8">
      <c r="A524" s="211" t="s">
        <v>278</v>
      </c>
      <c r="B524" s="212">
        <v>918</v>
      </c>
      <c r="C524" s="213">
        <v>5</v>
      </c>
      <c r="D524" s="213">
        <v>5</v>
      </c>
      <c r="E524" s="214" t="s">
        <v>279</v>
      </c>
      <c r="F524" s="215" t="s">
        <v>265</v>
      </c>
      <c r="G524" s="216">
        <v>3878.4</v>
      </c>
      <c r="H524" s="217"/>
    </row>
    <row r="525" spans="1:8" ht="27.6">
      <c r="A525" s="211" t="s">
        <v>271</v>
      </c>
      <c r="B525" s="212">
        <v>918</v>
      </c>
      <c r="C525" s="213">
        <v>5</v>
      </c>
      <c r="D525" s="213">
        <v>5</v>
      </c>
      <c r="E525" s="214" t="s">
        <v>280</v>
      </c>
      <c r="F525" s="215" t="s">
        <v>265</v>
      </c>
      <c r="G525" s="216">
        <v>925</v>
      </c>
      <c r="H525" s="217"/>
    </row>
    <row r="526" spans="1:8" ht="55.2">
      <c r="A526" s="211" t="s">
        <v>273</v>
      </c>
      <c r="B526" s="212">
        <v>918</v>
      </c>
      <c r="C526" s="213">
        <v>5</v>
      </c>
      <c r="D526" s="213">
        <v>5</v>
      </c>
      <c r="E526" s="214" t="s">
        <v>280</v>
      </c>
      <c r="F526" s="215" t="s">
        <v>274</v>
      </c>
      <c r="G526" s="216">
        <v>925</v>
      </c>
      <c r="H526" s="217"/>
    </row>
    <row r="527" spans="1:8">
      <c r="A527" s="211" t="s">
        <v>275</v>
      </c>
      <c r="B527" s="212">
        <v>918</v>
      </c>
      <c r="C527" s="213">
        <v>5</v>
      </c>
      <c r="D527" s="213">
        <v>5</v>
      </c>
      <c r="E527" s="214" t="s">
        <v>281</v>
      </c>
      <c r="F527" s="215" t="s">
        <v>265</v>
      </c>
      <c r="G527" s="216">
        <v>2953.4</v>
      </c>
      <c r="H527" s="217"/>
    </row>
    <row r="528" spans="1:8" ht="55.2">
      <c r="A528" s="211" t="s">
        <v>273</v>
      </c>
      <c r="B528" s="212">
        <v>918</v>
      </c>
      <c r="C528" s="213">
        <v>5</v>
      </c>
      <c r="D528" s="213">
        <v>5</v>
      </c>
      <c r="E528" s="214" t="s">
        <v>281</v>
      </c>
      <c r="F528" s="215" t="s">
        <v>274</v>
      </c>
      <c r="G528" s="216">
        <v>2906</v>
      </c>
      <c r="H528" s="217"/>
    </row>
    <row r="529" spans="1:8" ht="27.6">
      <c r="A529" s="211" t="s">
        <v>282</v>
      </c>
      <c r="B529" s="212">
        <v>918</v>
      </c>
      <c r="C529" s="213">
        <v>5</v>
      </c>
      <c r="D529" s="213">
        <v>5</v>
      </c>
      <c r="E529" s="214" t="s">
        <v>281</v>
      </c>
      <c r="F529" s="215" t="s">
        <v>283</v>
      </c>
      <c r="G529" s="216">
        <v>47.2</v>
      </c>
      <c r="H529" s="217"/>
    </row>
    <row r="530" spans="1:8">
      <c r="A530" s="211" t="s">
        <v>284</v>
      </c>
      <c r="B530" s="212">
        <v>918</v>
      </c>
      <c r="C530" s="213">
        <v>5</v>
      </c>
      <c r="D530" s="213">
        <v>5</v>
      </c>
      <c r="E530" s="214" t="s">
        <v>281</v>
      </c>
      <c r="F530" s="215" t="s">
        <v>285</v>
      </c>
      <c r="G530" s="216">
        <v>0.2</v>
      </c>
      <c r="H530" s="217"/>
    </row>
    <row r="531" spans="1:8">
      <c r="A531" s="211" t="s">
        <v>417</v>
      </c>
      <c r="B531" s="212">
        <v>918</v>
      </c>
      <c r="C531" s="213">
        <v>6</v>
      </c>
      <c r="D531" s="213">
        <v>0</v>
      </c>
      <c r="E531" s="214" t="s">
        <v>265</v>
      </c>
      <c r="F531" s="215" t="s">
        <v>265</v>
      </c>
      <c r="G531" s="216">
        <v>905.3</v>
      </c>
      <c r="H531" s="217"/>
    </row>
    <row r="532" spans="1:8">
      <c r="A532" s="211" t="s">
        <v>418</v>
      </c>
      <c r="B532" s="212">
        <v>918</v>
      </c>
      <c r="C532" s="213">
        <v>6</v>
      </c>
      <c r="D532" s="213">
        <v>5</v>
      </c>
      <c r="E532" s="214" t="s">
        <v>265</v>
      </c>
      <c r="F532" s="215" t="s">
        <v>265</v>
      </c>
      <c r="G532" s="216">
        <v>905.3</v>
      </c>
      <c r="H532" s="217"/>
    </row>
    <row r="533" spans="1:8">
      <c r="A533" s="211" t="s">
        <v>419</v>
      </c>
      <c r="B533" s="212">
        <v>918</v>
      </c>
      <c r="C533" s="213">
        <v>6</v>
      </c>
      <c r="D533" s="213">
        <v>5</v>
      </c>
      <c r="E533" s="214" t="s">
        <v>420</v>
      </c>
      <c r="F533" s="215" t="s">
        <v>265</v>
      </c>
      <c r="G533" s="216">
        <v>905.3</v>
      </c>
      <c r="H533" s="217"/>
    </row>
    <row r="534" spans="1:8" ht="27.6">
      <c r="A534" s="211" t="s">
        <v>421</v>
      </c>
      <c r="B534" s="212">
        <v>918</v>
      </c>
      <c r="C534" s="213">
        <v>6</v>
      </c>
      <c r="D534" s="213">
        <v>5</v>
      </c>
      <c r="E534" s="214" t="s">
        <v>422</v>
      </c>
      <c r="F534" s="215" t="s">
        <v>265</v>
      </c>
      <c r="G534" s="216">
        <v>905.3</v>
      </c>
      <c r="H534" s="217"/>
    </row>
    <row r="535" spans="1:8" ht="27.6">
      <c r="A535" s="211" t="s">
        <v>282</v>
      </c>
      <c r="B535" s="212">
        <v>918</v>
      </c>
      <c r="C535" s="213">
        <v>6</v>
      </c>
      <c r="D535" s="213">
        <v>5</v>
      </c>
      <c r="E535" s="214" t="s">
        <v>422</v>
      </c>
      <c r="F535" s="215" t="s">
        <v>283</v>
      </c>
      <c r="G535" s="216">
        <v>905.3</v>
      </c>
      <c r="H535" s="217"/>
    </row>
    <row r="536" spans="1:8">
      <c r="A536" s="211" t="s">
        <v>423</v>
      </c>
      <c r="B536" s="212">
        <v>918</v>
      </c>
      <c r="C536" s="213">
        <v>7</v>
      </c>
      <c r="D536" s="213">
        <v>0</v>
      </c>
      <c r="E536" s="214" t="s">
        <v>265</v>
      </c>
      <c r="F536" s="215" t="s">
        <v>265</v>
      </c>
      <c r="G536" s="216">
        <v>3.2</v>
      </c>
      <c r="H536" s="217"/>
    </row>
    <row r="537" spans="1:8" ht="27.6">
      <c r="A537" s="211" t="s">
        <v>510</v>
      </c>
      <c r="B537" s="212">
        <v>918</v>
      </c>
      <c r="C537" s="213">
        <v>7</v>
      </c>
      <c r="D537" s="213">
        <v>5</v>
      </c>
      <c r="E537" s="214" t="s">
        <v>265</v>
      </c>
      <c r="F537" s="215" t="s">
        <v>265</v>
      </c>
      <c r="G537" s="216">
        <v>3.2</v>
      </c>
      <c r="H537" s="217"/>
    </row>
    <row r="538" spans="1:8">
      <c r="A538" s="211" t="s">
        <v>511</v>
      </c>
      <c r="B538" s="212">
        <v>918</v>
      </c>
      <c r="C538" s="213">
        <v>7</v>
      </c>
      <c r="D538" s="213">
        <v>5</v>
      </c>
      <c r="E538" s="214" t="s">
        <v>512</v>
      </c>
      <c r="F538" s="215" t="s">
        <v>265</v>
      </c>
      <c r="G538" s="216">
        <v>3.2</v>
      </c>
      <c r="H538" s="217"/>
    </row>
    <row r="539" spans="1:8">
      <c r="A539" s="211" t="s">
        <v>513</v>
      </c>
      <c r="B539" s="212">
        <v>918</v>
      </c>
      <c r="C539" s="213">
        <v>7</v>
      </c>
      <c r="D539" s="213">
        <v>5</v>
      </c>
      <c r="E539" s="214" t="s">
        <v>514</v>
      </c>
      <c r="F539" s="215" t="s">
        <v>265</v>
      </c>
      <c r="G539" s="216">
        <v>3.2</v>
      </c>
      <c r="H539" s="217"/>
    </row>
    <row r="540" spans="1:8" ht="27.6">
      <c r="A540" s="211" t="s">
        <v>282</v>
      </c>
      <c r="B540" s="212">
        <v>918</v>
      </c>
      <c r="C540" s="213">
        <v>7</v>
      </c>
      <c r="D540" s="213">
        <v>5</v>
      </c>
      <c r="E540" s="214" t="s">
        <v>514</v>
      </c>
      <c r="F540" s="215" t="s">
        <v>283</v>
      </c>
      <c r="G540" s="216">
        <v>3.2</v>
      </c>
      <c r="H540" s="217"/>
    </row>
    <row r="541" spans="1:8">
      <c r="A541" s="211" t="s">
        <v>613</v>
      </c>
      <c r="B541" s="212">
        <v>918</v>
      </c>
      <c r="C541" s="213">
        <v>10</v>
      </c>
      <c r="D541" s="213">
        <v>0</v>
      </c>
      <c r="E541" s="214" t="s">
        <v>265</v>
      </c>
      <c r="F541" s="215" t="s">
        <v>265</v>
      </c>
      <c r="G541" s="216">
        <f>7629.9+2250</f>
        <v>9879.9</v>
      </c>
      <c r="H541" s="217"/>
    </row>
    <row r="542" spans="1:8">
      <c r="A542" s="211" t="s">
        <v>621</v>
      </c>
      <c r="B542" s="212">
        <v>918</v>
      </c>
      <c r="C542" s="213">
        <v>10</v>
      </c>
      <c r="D542" s="213">
        <v>3</v>
      </c>
      <c r="E542" s="214" t="s">
        <v>265</v>
      </c>
      <c r="F542" s="215" t="s">
        <v>265</v>
      </c>
      <c r="G542" s="216">
        <f>7629.9+2250</f>
        <v>9879.9</v>
      </c>
      <c r="H542" s="217"/>
    </row>
    <row r="543" spans="1:8" ht="27.6">
      <c r="A543" s="211" t="s">
        <v>267</v>
      </c>
      <c r="B543" s="212">
        <v>918</v>
      </c>
      <c r="C543" s="213">
        <v>10</v>
      </c>
      <c r="D543" s="213">
        <v>3</v>
      </c>
      <c r="E543" s="214" t="s">
        <v>268</v>
      </c>
      <c r="F543" s="215" t="s">
        <v>265</v>
      </c>
      <c r="G543" s="216">
        <f>7629.9+2250</f>
        <v>9879.9</v>
      </c>
      <c r="H543" s="217"/>
    </row>
    <row r="544" spans="1:8" ht="12.6" customHeight="1">
      <c r="A544" s="211" t="s">
        <v>326</v>
      </c>
      <c r="B544" s="212">
        <v>918</v>
      </c>
      <c r="C544" s="213">
        <v>10</v>
      </c>
      <c r="D544" s="213">
        <v>3</v>
      </c>
      <c r="E544" s="214" t="s">
        <v>327</v>
      </c>
      <c r="F544" s="215" t="s">
        <v>265</v>
      </c>
      <c r="G544" s="216">
        <f>7629.9+2250</f>
        <v>9879.9</v>
      </c>
      <c r="H544" s="217"/>
    </row>
    <row r="545" spans="1:8" ht="55.2">
      <c r="A545" s="211" t="s">
        <v>622</v>
      </c>
      <c r="B545" s="212">
        <v>918</v>
      </c>
      <c r="C545" s="213">
        <v>10</v>
      </c>
      <c r="D545" s="213">
        <v>3</v>
      </c>
      <c r="E545" s="214" t="s">
        <v>623</v>
      </c>
      <c r="F545" s="215" t="s">
        <v>265</v>
      </c>
      <c r="G545" s="216">
        <v>872.9</v>
      </c>
      <c r="H545" s="217"/>
    </row>
    <row r="546" spans="1:8" ht="55.2">
      <c r="A546" s="211" t="s">
        <v>273</v>
      </c>
      <c r="B546" s="212">
        <v>918</v>
      </c>
      <c r="C546" s="213">
        <v>10</v>
      </c>
      <c r="D546" s="213">
        <v>3</v>
      </c>
      <c r="E546" s="214" t="s">
        <v>623</v>
      </c>
      <c r="F546" s="215" t="s">
        <v>274</v>
      </c>
      <c r="G546" s="216">
        <v>831.3</v>
      </c>
      <c r="H546" s="217"/>
    </row>
    <row r="547" spans="1:8" ht="27.6">
      <c r="A547" s="211" t="s">
        <v>282</v>
      </c>
      <c r="B547" s="212">
        <v>918</v>
      </c>
      <c r="C547" s="213">
        <v>10</v>
      </c>
      <c r="D547" s="213">
        <v>3</v>
      </c>
      <c r="E547" s="214" t="s">
        <v>623</v>
      </c>
      <c r="F547" s="215" t="s">
        <v>283</v>
      </c>
      <c r="G547" s="216">
        <v>41.6</v>
      </c>
      <c r="H547" s="217"/>
    </row>
    <row r="548" spans="1:8" ht="27.6">
      <c r="A548" s="211" t="s">
        <v>624</v>
      </c>
      <c r="B548" s="212">
        <v>918</v>
      </c>
      <c r="C548" s="213">
        <v>10</v>
      </c>
      <c r="D548" s="213">
        <v>3</v>
      </c>
      <c r="E548" s="214" t="s">
        <v>625</v>
      </c>
      <c r="F548" s="215" t="s">
        <v>265</v>
      </c>
      <c r="G548" s="216">
        <f>6757+2250</f>
        <v>9007</v>
      </c>
      <c r="H548" s="217"/>
    </row>
    <row r="549" spans="1:8" ht="27.6">
      <c r="A549" s="211" t="s">
        <v>282</v>
      </c>
      <c r="B549" s="212">
        <v>918</v>
      </c>
      <c r="C549" s="213">
        <v>10</v>
      </c>
      <c r="D549" s="213">
        <v>3</v>
      </c>
      <c r="E549" s="214" t="s">
        <v>625</v>
      </c>
      <c r="F549" s="215" t="s">
        <v>283</v>
      </c>
      <c r="G549" s="216">
        <f>237+50</f>
        <v>287</v>
      </c>
      <c r="H549" s="217"/>
    </row>
    <row r="550" spans="1:8">
      <c r="A550" s="211" t="s">
        <v>346</v>
      </c>
      <c r="B550" s="212">
        <v>918</v>
      </c>
      <c r="C550" s="213">
        <v>10</v>
      </c>
      <c r="D550" s="213">
        <v>3</v>
      </c>
      <c r="E550" s="214" t="s">
        <v>625</v>
      </c>
      <c r="F550" s="215" t="s">
        <v>347</v>
      </c>
      <c r="G550" s="216">
        <f>6520+2200</f>
        <v>8720</v>
      </c>
      <c r="H550" s="217"/>
    </row>
    <row r="551" spans="1:8">
      <c r="A551" s="211" t="s">
        <v>649</v>
      </c>
      <c r="B551" s="212">
        <v>918</v>
      </c>
      <c r="C551" s="213">
        <v>11</v>
      </c>
      <c r="D551" s="213">
        <v>0</v>
      </c>
      <c r="E551" s="214" t="s">
        <v>265</v>
      </c>
      <c r="F551" s="215" t="s">
        <v>265</v>
      </c>
      <c r="G551" s="216">
        <v>306.89999999999998</v>
      </c>
      <c r="H551" s="217"/>
    </row>
    <row r="552" spans="1:8">
      <c r="A552" s="211" t="s">
        <v>650</v>
      </c>
      <c r="B552" s="212">
        <v>918</v>
      </c>
      <c r="C552" s="213">
        <v>11</v>
      </c>
      <c r="D552" s="213">
        <v>1</v>
      </c>
      <c r="E552" s="214" t="s">
        <v>265</v>
      </c>
      <c r="F552" s="215" t="s">
        <v>265</v>
      </c>
      <c r="G552" s="216">
        <v>306.89999999999998</v>
      </c>
      <c r="H552" s="217"/>
    </row>
    <row r="553" spans="1:8" ht="41.4">
      <c r="A553" s="211" t="s">
        <v>393</v>
      </c>
      <c r="B553" s="212">
        <v>918</v>
      </c>
      <c r="C553" s="213">
        <v>11</v>
      </c>
      <c r="D553" s="213">
        <v>1</v>
      </c>
      <c r="E553" s="214" t="s">
        <v>394</v>
      </c>
      <c r="F553" s="215" t="s">
        <v>265</v>
      </c>
      <c r="G553" s="216">
        <v>306.89999999999998</v>
      </c>
      <c r="H553" s="217"/>
    </row>
    <row r="554" spans="1:8">
      <c r="A554" s="211" t="s">
        <v>395</v>
      </c>
      <c r="B554" s="212">
        <v>918</v>
      </c>
      <c r="C554" s="213">
        <v>11</v>
      </c>
      <c r="D554" s="213">
        <v>1</v>
      </c>
      <c r="E554" s="214" t="s">
        <v>396</v>
      </c>
      <c r="F554" s="215" t="s">
        <v>265</v>
      </c>
      <c r="G554" s="216">
        <v>306.89999999999998</v>
      </c>
      <c r="H554" s="217"/>
    </row>
    <row r="555" spans="1:8">
      <c r="A555" s="211" t="s">
        <v>656</v>
      </c>
      <c r="B555" s="212">
        <v>918</v>
      </c>
      <c r="C555" s="213">
        <v>11</v>
      </c>
      <c r="D555" s="213">
        <v>1</v>
      </c>
      <c r="E555" s="214" t="s">
        <v>657</v>
      </c>
      <c r="F555" s="215" t="s">
        <v>265</v>
      </c>
      <c r="G555" s="216">
        <v>233.2</v>
      </c>
      <c r="H555" s="217"/>
    </row>
    <row r="556" spans="1:8" ht="27.6">
      <c r="A556" s="211" t="s">
        <v>282</v>
      </c>
      <c r="B556" s="212">
        <v>918</v>
      </c>
      <c r="C556" s="213">
        <v>11</v>
      </c>
      <c r="D556" s="213">
        <v>1</v>
      </c>
      <c r="E556" s="214" t="s">
        <v>657</v>
      </c>
      <c r="F556" s="215" t="s">
        <v>283</v>
      </c>
      <c r="G556" s="216">
        <v>233.2</v>
      </c>
      <c r="H556" s="217"/>
    </row>
    <row r="557" spans="1:8" ht="41.4">
      <c r="A557" s="211" t="s">
        <v>658</v>
      </c>
      <c r="B557" s="212">
        <v>918</v>
      </c>
      <c r="C557" s="213">
        <v>11</v>
      </c>
      <c r="D557" s="213">
        <v>1</v>
      </c>
      <c r="E557" s="214" t="s">
        <v>659</v>
      </c>
      <c r="F557" s="215" t="s">
        <v>265</v>
      </c>
      <c r="G557" s="216">
        <v>73.7</v>
      </c>
      <c r="H557" s="217"/>
    </row>
    <row r="558" spans="1:8" ht="27.6">
      <c r="A558" s="211" t="s">
        <v>398</v>
      </c>
      <c r="B558" s="212">
        <v>918</v>
      </c>
      <c r="C558" s="213">
        <v>11</v>
      </c>
      <c r="D558" s="213">
        <v>1</v>
      </c>
      <c r="E558" s="214" t="s">
        <v>659</v>
      </c>
      <c r="F558" s="215" t="s">
        <v>399</v>
      </c>
      <c r="G558" s="216">
        <v>73.7</v>
      </c>
      <c r="H558" s="217"/>
    </row>
    <row r="559" spans="1:8" s="210" customFormat="1">
      <c r="A559" s="204" t="s">
        <v>695</v>
      </c>
      <c r="B559" s="205">
        <v>923</v>
      </c>
      <c r="C559" s="206">
        <v>0</v>
      </c>
      <c r="D559" s="206">
        <v>0</v>
      </c>
      <c r="E559" s="207" t="s">
        <v>265</v>
      </c>
      <c r="F559" s="208" t="s">
        <v>265</v>
      </c>
      <c r="G559" s="209">
        <v>1780.9</v>
      </c>
      <c r="H559" s="203"/>
    </row>
    <row r="560" spans="1:8">
      <c r="A560" s="211" t="s">
        <v>264</v>
      </c>
      <c r="B560" s="212">
        <v>923</v>
      </c>
      <c r="C560" s="213">
        <v>1</v>
      </c>
      <c r="D560" s="213">
        <v>0</v>
      </c>
      <c r="E560" s="214" t="s">
        <v>265</v>
      </c>
      <c r="F560" s="215" t="s">
        <v>265</v>
      </c>
      <c r="G560" s="216">
        <v>1780.9</v>
      </c>
      <c r="H560" s="217"/>
    </row>
    <row r="561" spans="1:8" ht="28.2" customHeight="1">
      <c r="A561" s="211" t="s">
        <v>302</v>
      </c>
      <c r="B561" s="212">
        <v>923</v>
      </c>
      <c r="C561" s="213">
        <v>1</v>
      </c>
      <c r="D561" s="213">
        <v>6</v>
      </c>
      <c r="E561" s="214" t="s">
        <v>265</v>
      </c>
      <c r="F561" s="215" t="s">
        <v>265</v>
      </c>
      <c r="G561" s="216">
        <v>1780.9</v>
      </c>
      <c r="H561" s="217"/>
    </row>
    <row r="562" spans="1:8" ht="27.6">
      <c r="A562" s="211" t="s">
        <v>267</v>
      </c>
      <c r="B562" s="212">
        <v>923</v>
      </c>
      <c r="C562" s="213">
        <v>1</v>
      </c>
      <c r="D562" s="213">
        <v>6</v>
      </c>
      <c r="E562" s="214" t="s">
        <v>268</v>
      </c>
      <c r="F562" s="215" t="s">
        <v>265</v>
      </c>
      <c r="G562" s="216">
        <v>1780.9</v>
      </c>
      <c r="H562" s="217"/>
    </row>
    <row r="563" spans="1:8">
      <c r="A563" s="211" t="s">
        <v>278</v>
      </c>
      <c r="B563" s="212">
        <v>923</v>
      </c>
      <c r="C563" s="213">
        <v>1</v>
      </c>
      <c r="D563" s="213">
        <v>6</v>
      </c>
      <c r="E563" s="214" t="s">
        <v>279</v>
      </c>
      <c r="F563" s="215" t="s">
        <v>265</v>
      </c>
      <c r="G563" s="216">
        <v>1040.9000000000001</v>
      </c>
      <c r="H563" s="217"/>
    </row>
    <row r="564" spans="1:8" ht="27.6">
      <c r="A564" s="211" t="s">
        <v>271</v>
      </c>
      <c r="B564" s="212">
        <v>923</v>
      </c>
      <c r="C564" s="213">
        <v>1</v>
      </c>
      <c r="D564" s="213">
        <v>6</v>
      </c>
      <c r="E564" s="214" t="s">
        <v>280</v>
      </c>
      <c r="F564" s="215" t="s">
        <v>265</v>
      </c>
      <c r="G564" s="216">
        <v>273.60000000000002</v>
      </c>
      <c r="H564" s="217"/>
    </row>
    <row r="565" spans="1:8" ht="55.2">
      <c r="A565" s="211" t="s">
        <v>273</v>
      </c>
      <c r="B565" s="212">
        <v>923</v>
      </c>
      <c r="C565" s="213">
        <v>1</v>
      </c>
      <c r="D565" s="213">
        <v>6</v>
      </c>
      <c r="E565" s="214" t="s">
        <v>280</v>
      </c>
      <c r="F565" s="215" t="s">
        <v>274</v>
      </c>
      <c r="G565" s="216">
        <v>273.60000000000002</v>
      </c>
      <c r="H565" s="217"/>
    </row>
    <row r="566" spans="1:8">
      <c r="A566" s="211" t="s">
        <v>275</v>
      </c>
      <c r="B566" s="212">
        <v>923</v>
      </c>
      <c r="C566" s="213">
        <v>1</v>
      </c>
      <c r="D566" s="213">
        <v>6</v>
      </c>
      <c r="E566" s="214" t="s">
        <v>281</v>
      </c>
      <c r="F566" s="215" t="s">
        <v>265</v>
      </c>
      <c r="G566" s="216">
        <v>767.3</v>
      </c>
      <c r="H566" s="217"/>
    </row>
    <row r="567" spans="1:8" ht="55.2">
      <c r="A567" s="211" t="s">
        <v>273</v>
      </c>
      <c r="B567" s="212">
        <v>923</v>
      </c>
      <c r="C567" s="213">
        <v>1</v>
      </c>
      <c r="D567" s="213">
        <v>6</v>
      </c>
      <c r="E567" s="214" t="s">
        <v>281</v>
      </c>
      <c r="F567" s="215" t="s">
        <v>274</v>
      </c>
      <c r="G567" s="216">
        <v>752</v>
      </c>
      <c r="H567" s="217"/>
    </row>
    <row r="568" spans="1:8" ht="27.6">
      <c r="A568" s="211" t="s">
        <v>282</v>
      </c>
      <c r="B568" s="212">
        <v>923</v>
      </c>
      <c r="C568" s="213">
        <v>1</v>
      </c>
      <c r="D568" s="213">
        <v>6</v>
      </c>
      <c r="E568" s="214" t="s">
        <v>281</v>
      </c>
      <c r="F568" s="215" t="s">
        <v>283</v>
      </c>
      <c r="G568" s="216">
        <v>15.3</v>
      </c>
      <c r="H568" s="217"/>
    </row>
    <row r="569" spans="1:8">
      <c r="A569" s="211" t="s">
        <v>284</v>
      </c>
      <c r="B569" s="212">
        <v>923</v>
      </c>
      <c r="C569" s="213">
        <v>1</v>
      </c>
      <c r="D569" s="213">
        <v>6</v>
      </c>
      <c r="E569" s="214" t="s">
        <v>281</v>
      </c>
      <c r="F569" s="215" t="s">
        <v>285</v>
      </c>
      <c r="G569" s="216">
        <v>0</v>
      </c>
      <c r="H569" s="217"/>
    </row>
    <row r="570" spans="1:8" ht="27.6">
      <c r="A570" s="211" t="s">
        <v>303</v>
      </c>
      <c r="B570" s="212">
        <v>923</v>
      </c>
      <c r="C570" s="213">
        <v>1</v>
      </c>
      <c r="D570" s="213">
        <v>6</v>
      </c>
      <c r="E570" s="214" t="s">
        <v>304</v>
      </c>
      <c r="F570" s="215" t="s">
        <v>265</v>
      </c>
      <c r="G570" s="216">
        <v>740</v>
      </c>
      <c r="H570" s="217"/>
    </row>
    <row r="571" spans="1:8" ht="27.6">
      <c r="A571" s="211" t="s">
        <v>271</v>
      </c>
      <c r="B571" s="212">
        <v>923</v>
      </c>
      <c r="C571" s="213">
        <v>1</v>
      </c>
      <c r="D571" s="213">
        <v>6</v>
      </c>
      <c r="E571" s="214" t="s">
        <v>305</v>
      </c>
      <c r="F571" s="215" t="s">
        <v>265</v>
      </c>
      <c r="G571" s="216">
        <v>163</v>
      </c>
      <c r="H571" s="217"/>
    </row>
    <row r="572" spans="1:8" ht="55.2">
      <c r="A572" s="211" t="s">
        <v>273</v>
      </c>
      <c r="B572" s="212">
        <v>923</v>
      </c>
      <c r="C572" s="213">
        <v>1</v>
      </c>
      <c r="D572" s="213">
        <v>6</v>
      </c>
      <c r="E572" s="214" t="s">
        <v>305</v>
      </c>
      <c r="F572" s="215" t="s">
        <v>274</v>
      </c>
      <c r="G572" s="216">
        <v>163</v>
      </c>
      <c r="H572" s="217"/>
    </row>
    <row r="573" spans="1:8">
      <c r="A573" s="211" t="s">
        <v>275</v>
      </c>
      <c r="B573" s="212">
        <v>923</v>
      </c>
      <c r="C573" s="213">
        <v>1</v>
      </c>
      <c r="D573" s="213">
        <v>6</v>
      </c>
      <c r="E573" s="214" t="s">
        <v>306</v>
      </c>
      <c r="F573" s="215" t="s">
        <v>265</v>
      </c>
      <c r="G573" s="216">
        <v>577</v>
      </c>
      <c r="H573" s="217"/>
    </row>
    <row r="574" spans="1:8" ht="55.2">
      <c r="A574" s="211" t="s">
        <v>273</v>
      </c>
      <c r="B574" s="212">
        <v>923</v>
      </c>
      <c r="C574" s="213">
        <v>1</v>
      </c>
      <c r="D574" s="213">
        <v>6</v>
      </c>
      <c r="E574" s="214" t="s">
        <v>306</v>
      </c>
      <c r="F574" s="215" t="s">
        <v>274</v>
      </c>
      <c r="G574" s="216">
        <v>577</v>
      </c>
      <c r="H574" s="217"/>
    </row>
    <row r="575" spans="1:8" ht="13.2" customHeight="1">
      <c r="A575" s="284" t="s">
        <v>684</v>
      </c>
      <c r="B575" s="284"/>
      <c r="C575" s="284"/>
      <c r="D575" s="284"/>
      <c r="E575" s="284"/>
      <c r="F575" s="284"/>
      <c r="G575" s="209">
        <f>758141+2250</f>
        <v>760391</v>
      </c>
      <c r="H575" s="218"/>
    </row>
    <row r="576" spans="1:8" ht="27" customHeight="1">
      <c r="A576" s="219"/>
      <c r="B576" s="220"/>
      <c r="C576" s="220"/>
      <c r="D576" s="220"/>
      <c r="E576" s="220"/>
      <c r="F576" s="201"/>
      <c r="G576" s="199"/>
      <c r="H576" s="199"/>
    </row>
    <row r="577" spans="1:7" s="222" customFormat="1" ht="15.6">
      <c r="A577" s="221" t="s">
        <v>685</v>
      </c>
      <c r="B577" s="197"/>
      <c r="C577" s="197"/>
      <c r="D577" s="197"/>
      <c r="E577" s="197"/>
      <c r="F577" s="283" t="s">
        <v>255</v>
      </c>
      <c r="G577" s="283"/>
    </row>
  </sheetData>
  <autoFilter ref="A19:AA575"/>
  <mergeCells count="6">
    <mergeCell ref="F577:G577"/>
    <mergeCell ref="A14:G14"/>
    <mergeCell ref="A17:A18"/>
    <mergeCell ref="B17:F17"/>
    <mergeCell ref="G17:G18"/>
    <mergeCell ref="A575:F575"/>
  </mergeCells>
  <pageMargins left="0.78740157480314965" right="0.39370078740157483" top="0.78740157480314965" bottom="0.39370078740157483" header="0.51181102362204722" footer="0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4:E203"/>
  <sheetViews>
    <sheetView workbookViewId="0">
      <selection activeCell="F11" sqref="F11"/>
    </sheetView>
  </sheetViews>
  <sheetFormatPr defaultRowHeight="14.4"/>
  <cols>
    <col min="1" max="1" width="3.6640625" customWidth="1"/>
    <col min="2" max="2" width="69.33203125" bestFit="1" customWidth="1"/>
    <col min="3" max="3" width="22.109375" customWidth="1"/>
    <col min="4" max="4" width="10.33203125" customWidth="1"/>
  </cols>
  <sheetData>
    <row r="14" spans="1:4">
      <c r="A14" s="130"/>
      <c r="B14" s="131"/>
      <c r="C14" s="132"/>
      <c r="D14" s="133"/>
    </row>
    <row r="15" spans="1:4" ht="36" customHeight="1">
      <c r="A15" s="315" t="s">
        <v>696</v>
      </c>
      <c r="B15" s="315"/>
      <c r="C15" s="315"/>
      <c r="D15" s="315"/>
    </row>
    <row r="16" spans="1:4" ht="18">
      <c r="A16" s="134"/>
      <c r="B16" s="135"/>
      <c r="C16" s="136"/>
      <c r="D16" s="137"/>
    </row>
    <row r="17" spans="1:4">
      <c r="A17" s="316" t="s">
        <v>697</v>
      </c>
      <c r="B17" s="316" t="s">
        <v>698</v>
      </c>
      <c r="C17" s="309" t="s">
        <v>699</v>
      </c>
      <c r="D17" s="318" t="s">
        <v>700</v>
      </c>
    </row>
    <row r="18" spans="1:4">
      <c r="A18" s="316"/>
      <c r="B18" s="316"/>
      <c r="C18" s="317"/>
      <c r="D18" s="319"/>
    </row>
    <row r="19" spans="1:4">
      <c r="A19" s="138">
        <v>1</v>
      </c>
      <c r="B19" s="138">
        <v>2</v>
      </c>
      <c r="C19" s="138">
        <v>3</v>
      </c>
      <c r="D19" s="139">
        <v>4</v>
      </c>
    </row>
    <row r="20" spans="1:4">
      <c r="A20" s="309">
        <v>1</v>
      </c>
      <c r="B20" s="313" t="s">
        <v>307</v>
      </c>
      <c r="C20" s="140" t="s">
        <v>701</v>
      </c>
      <c r="D20" s="141">
        <v>70</v>
      </c>
    </row>
    <row r="21" spans="1:4" ht="27.6">
      <c r="A21" s="310"/>
      <c r="B21" s="314"/>
      <c r="C21" s="140" t="s">
        <v>702</v>
      </c>
      <c r="D21" s="141">
        <v>70</v>
      </c>
    </row>
    <row r="22" spans="1:4">
      <c r="A22" s="301">
        <v>2</v>
      </c>
      <c r="B22" s="303" t="s">
        <v>468</v>
      </c>
      <c r="C22" s="140" t="s">
        <v>701</v>
      </c>
      <c r="D22" s="142">
        <f>D23</f>
        <v>3049.1</v>
      </c>
    </row>
    <row r="23" spans="1:4" ht="27.6">
      <c r="A23" s="305"/>
      <c r="B23" s="306"/>
      <c r="C23" s="140" t="s">
        <v>689</v>
      </c>
      <c r="D23" s="142">
        <f>820.9+2228.2</f>
        <v>3049.1</v>
      </c>
    </row>
    <row r="24" spans="1:4" s="144" customFormat="1">
      <c r="A24" s="309">
        <v>3</v>
      </c>
      <c r="B24" s="311" t="s">
        <v>473</v>
      </c>
      <c r="C24" s="143" t="s">
        <v>701</v>
      </c>
      <c r="D24" s="142">
        <f>D25</f>
        <v>6316</v>
      </c>
    </row>
    <row r="25" spans="1:4" s="144" customFormat="1" ht="27.6">
      <c r="A25" s="310"/>
      <c r="B25" s="311"/>
      <c r="C25" s="140" t="s">
        <v>689</v>
      </c>
      <c r="D25" s="142">
        <f>7000-684</f>
        <v>6316</v>
      </c>
    </row>
    <row r="26" spans="1:4">
      <c r="A26" s="301">
        <v>4</v>
      </c>
      <c r="B26" s="312" t="s">
        <v>431</v>
      </c>
      <c r="C26" s="143" t="s">
        <v>701</v>
      </c>
      <c r="D26" s="142">
        <v>990</v>
      </c>
    </row>
    <row r="27" spans="1:4" ht="27.6">
      <c r="A27" s="305"/>
      <c r="B27" s="312"/>
      <c r="C27" s="140" t="s">
        <v>689</v>
      </c>
      <c r="D27" s="142">
        <v>990</v>
      </c>
    </row>
    <row r="28" spans="1:4">
      <c r="A28" s="301">
        <v>5</v>
      </c>
      <c r="B28" s="303" t="s">
        <v>703</v>
      </c>
      <c r="C28" s="143" t="s">
        <v>701</v>
      </c>
      <c r="D28" s="142">
        <v>521.70000000000005</v>
      </c>
    </row>
    <row r="29" spans="1:4" ht="41.4">
      <c r="A29" s="305"/>
      <c r="B29" s="306"/>
      <c r="C29" s="140" t="s">
        <v>688</v>
      </c>
      <c r="D29" s="142">
        <v>240</v>
      </c>
    </row>
    <row r="30" spans="1:4" ht="27.6">
      <c r="A30" s="305"/>
      <c r="B30" s="306"/>
      <c r="C30" s="143" t="s">
        <v>689</v>
      </c>
      <c r="D30" s="142">
        <v>280</v>
      </c>
    </row>
    <row r="31" spans="1:4">
      <c r="A31" s="305"/>
      <c r="B31" s="306"/>
      <c r="C31" s="140" t="s">
        <v>693</v>
      </c>
      <c r="D31" s="142">
        <v>1.7</v>
      </c>
    </row>
    <row r="32" spans="1:4">
      <c r="A32" s="301">
        <v>6</v>
      </c>
      <c r="B32" s="303" t="s">
        <v>704</v>
      </c>
      <c r="C32" s="143" t="s">
        <v>701</v>
      </c>
      <c r="D32" s="142">
        <v>120</v>
      </c>
    </row>
    <row r="33" spans="1:4">
      <c r="A33" s="302"/>
      <c r="B33" s="304"/>
      <c r="C33" s="145" t="s">
        <v>693</v>
      </c>
      <c r="D33" s="142">
        <v>120</v>
      </c>
    </row>
    <row r="34" spans="1:4">
      <c r="A34" s="301">
        <v>7</v>
      </c>
      <c r="B34" s="303" t="s">
        <v>540</v>
      </c>
      <c r="C34" s="143" t="s">
        <v>701</v>
      </c>
      <c r="D34" s="142">
        <v>64</v>
      </c>
    </row>
    <row r="35" spans="1:4">
      <c r="A35" s="305"/>
      <c r="B35" s="306"/>
      <c r="C35" s="140" t="s">
        <v>693</v>
      </c>
      <c r="D35" s="142">
        <v>64</v>
      </c>
    </row>
    <row r="36" spans="1:4">
      <c r="A36" s="301">
        <v>8</v>
      </c>
      <c r="B36" s="303" t="s">
        <v>363</v>
      </c>
      <c r="C36" s="143" t="s">
        <v>701</v>
      </c>
      <c r="D36" s="142">
        <v>21</v>
      </c>
    </row>
    <row r="37" spans="1:4">
      <c r="A37" s="302"/>
      <c r="B37" s="304"/>
      <c r="C37" s="145" t="s">
        <v>693</v>
      </c>
      <c r="D37" s="142">
        <v>21</v>
      </c>
    </row>
    <row r="38" spans="1:4">
      <c r="A38" s="301">
        <v>9</v>
      </c>
      <c r="B38" s="303" t="s">
        <v>705</v>
      </c>
      <c r="C38" s="143" t="s">
        <v>701</v>
      </c>
      <c r="D38" s="142">
        <f>D39</f>
        <v>780</v>
      </c>
    </row>
    <row r="39" spans="1:4" ht="27.6">
      <c r="A39" s="305"/>
      <c r="B39" s="306"/>
      <c r="C39" s="140" t="s">
        <v>689</v>
      </c>
      <c r="D39" s="142">
        <v>780</v>
      </c>
    </row>
    <row r="40" spans="1:4">
      <c r="A40" s="285">
        <v>10</v>
      </c>
      <c r="B40" s="307" t="s">
        <v>369</v>
      </c>
      <c r="C40" s="143" t="s">
        <v>701</v>
      </c>
      <c r="D40" s="146">
        <v>1215</v>
      </c>
    </row>
    <row r="41" spans="1:4" ht="55.8">
      <c r="A41" s="292"/>
      <c r="B41" s="308"/>
      <c r="C41" s="147" t="s">
        <v>691</v>
      </c>
      <c r="D41" s="148">
        <v>1215</v>
      </c>
    </row>
    <row r="42" spans="1:4">
      <c r="A42" s="296">
        <v>11</v>
      </c>
      <c r="B42" s="287" t="s">
        <v>706</v>
      </c>
      <c r="C42" s="143" t="s">
        <v>701</v>
      </c>
      <c r="D42" s="148">
        <v>560.4</v>
      </c>
    </row>
    <row r="43" spans="1:4" ht="41.4">
      <c r="A43" s="300"/>
      <c r="B43" s="293"/>
      <c r="C43" s="149" t="s">
        <v>688</v>
      </c>
      <c r="D43" s="148">
        <v>560.4</v>
      </c>
    </row>
    <row r="44" spans="1:4">
      <c r="A44" s="296">
        <v>12</v>
      </c>
      <c r="B44" s="287" t="s">
        <v>626</v>
      </c>
      <c r="C44" s="143" t="s">
        <v>701</v>
      </c>
      <c r="D44" s="148">
        <f>D45</f>
        <v>499.2</v>
      </c>
    </row>
    <row r="45" spans="1:4">
      <c r="A45" s="297"/>
      <c r="B45" s="288"/>
      <c r="C45" s="145" t="s">
        <v>693</v>
      </c>
      <c r="D45" s="148">
        <v>499.2</v>
      </c>
    </row>
    <row r="46" spans="1:4">
      <c r="A46" s="296">
        <v>13</v>
      </c>
      <c r="B46" s="287" t="s">
        <v>402</v>
      </c>
      <c r="C46" s="143" t="s">
        <v>701</v>
      </c>
      <c r="D46" s="148">
        <v>45</v>
      </c>
    </row>
    <row r="47" spans="1:4">
      <c r="A47" s="297"/>
      <c r="B47" s="288"/>
      <c r="C47" s="145" t="s">
        <v>693</v>
      </c>
      <c r="D47" s="148">
        <v>45</v>
      </c>
    </row>
    <row r="48" spans="1:4">
      <c r="A48" s="296">
        <v>14</v>
      </c>
      <c r="B48" s="287" t="s">
        <v>707</v>
      </c>
      <c r="C48" s="143" t="s">
        <v>701</v>
      </c>
      <c r="D48" s="148">
        <v>100</v>
      </c>
    </row>
    <row r="49" spans="1:4">
      <c r="A49" s="297"/>
      <c r="B49" s="288"/>
      <c r="C49" s="145" t="s">
        <v>693</v>
      </c>
      <c r="D49" s="148">
        <v>100</v>
      </c>
    </row>
    <row r="50" spans="1:4">
      <c r="A50" s="298">
        <v>15</v>
      </c>
      <c r="B50" s="299" t="s">
        <v>551</v>
      </c>
      <c r="C50" s="143" t="s">
        <v>701</v>
      </c>
      <c r="D50" s="146">
        <v>100</v>
      </c>
    </row>
    <row r="51" spans="1:4">
      <c r="A51" s="298"/>
      <c r="B51" s="299"/>
      <c r="C51" s="143" t="s">
        <v>693</v>
      </c>
      <c r="D51" s="146">
        <v>100</v>
      </c>
    </row>
    <row r="52" spans="1:4">
      <c r="A52" s="285">
        <v>16</v>
      </c>
      <c r="B52" s="287" t="s">
        <v>375</v>
      </c>
      <c r="C52" s="143" t="s">
        <v>701</v>
      </c>
      <c r="D52" s="146">
        <v>40</v>
      </c>
    </row>
    <row r="53" spans="1:4">
      <c r="A53" s="286"/>
      <c r="B53" s="288"/>
      <c r="C53" s="140" t="s">
        <v>693</v>
      </c>
      <c r="D53" s="146">
        <v>40</v>
      </c>
    </row>
    <row r="54" spans="1:4">
      <c r="A54" s="285">
        <v>17</v>
      </c>
      <c r="B54" s="287" t="s">
        <v>580</v>
      </c>
      <c r="C54" s="143" t="s">
        <v>701</v>
      </c>
      <c r="D54" s="146">
        <v>37.35</v>
      </c>
    </row>
    <row r="55" spans="1:4" ht="27.6">
      <c r="A55" s="286"/>
      <c r="B55" s="288"/>
      <c r="C55" s="140" t="s">
        <v>689</v>
      </c>
      <c r="D55" s="146">
        <v>37.35</v>
      </c>
    </row>
    <row r="56" spans="1:4">
      <c r="A56" s="285">
        <v>18</v>
      </c>
      <c r="B56" s="287" t="s">
        <v>383</v>
      </c>
      <c r="C56" s="143" t="s">
        <v>701</v>
      </c>
      <c r="D56" s="146">
        <v>15</v>
      </c>
    </row>
    <row r="57" spans="1:4">
      <c r="A57" s="286"/>
      <c r="B57" s="288"/>
      <c r="C57" s="140" t="s">
        <v>693</v>
      </c>
      <c r="D57" s="146">
        <v>15</v>
      </c>
    </row>
    <row r="58" spans="1:4">
      <c r="A58" s="294">
        <v>19</v>
      </c>
      <c r="B58" s="287" t="s">
        <v>444</v>
      </c>
      <c r="C58" s="143" t="s">
        <v>701</v>
      </c>
      <c r="D58" s="146">
        <f>D59</f>
        <v>20838.36</v>
      </c>
    </row>
    <row r="59" spans="1:4" ht="27.6">
      <c r="A59" s="295"/>
      <c r="B59" s="293"/>
      <c r="C59" s="143" t="s">
        <v>689</v>
      </c>
      <c r="D59" s="146">
        <f>17838.36+3000</f>
        <v>20838.36</v>
      </c>
    </row>
    <row r="60" spans="1:4">
      <c r="A60" s="285">
        <v>20</v>
      </c>
      <c r="B60" s="287" t="s">
        <v>449</v>
      </c>
      <c r="C60" s="143" t="s">
        <v>701</v>
      </c>
      <c r="D60" s="146">
        <v>35</v>
      </c>
    </row>
    <row r="61" spans="1:4" ht="27.6">
      <c r="A61" s="292"/>
      <c r="B61" s="293"/>
      <c r="C61" s="140" t="s">
        <v>689</v>
      </c>
      <c r="D61" s="146">
        <v>35</v>
      </c>
    </row>
    <row r="62" spans="1:4">
      <c r="A62" s="285">
        <v>21</v>
      </c>
      <c r="B62" s="287" t="s">
        <v>708</v>
      </c>
      <c r="C62" s="143" t="s">
        <v>701</v>
      </c>
      <c r="D62" s="150">
        <f>D63+D64</f>
        <v>90764.5</v>
      </c>
    </row>
    <row r="63" spans="1:4" ht="27.6">
      <c r="A63" s="292"/>
      <c r="B63" s="293"/>
      <c r="C63" s="151" t="s">
        <v>709</v>
      </c>
      <c r="D63" s="150">
        <f>88.7+218.2</f>
        <v>306.89999999999998</v>
      </c>
    </row>
    <row r="64" spans="1:4">
      <c r="A64" s="292"/>
      <c r="B64" s="293"/>
      <c r="C64" s="152" t="s">
        <v>693</v>
      </c>
      <c r="D64" s="150">
        <f>60553.15+29904.45</f>
        <v>90457.600000000006</v>
      </c>
    </row>
    <row r="65" spans="1:5">
      <c r="A65" s="285">
        <v>22</v>
      </c>
      <c r="B65" s="287" t="s">
        <v>521</v>
      </c>
      <c r="C65" s="143" t="s">
        <v>701</v>
      </c>
      <c r="D65" s="150">
        <v>28</v>
      </c>
    </row>
    <row r="66" spans="1:5">
      <c r="A66" s="286"/>
      <c r="B66" s="288"/>
      <c r="C66" s="143" t="s">
        <v>693</v>
      </c>
      <c r="D66" s="150">
        <v>28</v>
      </c>
    </row>
    <row r="67" spans="1:5">
      <c r="A67" s="285">
        <v>23</v>
      </c>
      <c r="B67" s="287" t="s">
        <v>504</v>
      </c>
      <c r="C67" s="143" t="s">
        <v>701</v>
      </c>
      <c r="D67" s="150">
        <v>15</v>
      </c>
    </row>
    <row r="68" spans="1:5" ht="27.6">
      <c r="A68" s="286"/>
      <c r="B68" s="288"/>
      <c r="C68" s="143" t="s">
        <v>689</v>
      </c>
      <c r="D68" s="150">
        <v>15</v>
      </c>
    </row>
    <row r="69" spans="1:5">
      <c r="A69" s="289" t="s">
        <v>684</v>
      </c>
      <c r="B69" s="290"/>
      <c r="C69" s="290"/>
      <c r="D69" s="153">
        <f>D20+D22+D24+D26+D28+D32+D34+D36+D38+D40+D42+D44+D46+D48+D50+D52+D54+D56+D58+D60+D62+D65+D67</f>
        <v>126224.61</v>
      </c>
      <c r="E69" s="154"/>
    </row>
    <row r="70" spans="1:5">
      <c r="A70" s="155"/>
      <c r="B70" s="156"/>
      <c r="C70" s="157"/>
      <c r="D70" s="158"/>
    </row>
    <row r="71" spans="1:5">
      <c r="A71" s="155"/>
      <c r="B71" s="156"/>
      <c r="C71" s="157"/>
      <c r="D71" s="158"/>
    </row>
    <row r="72" spans="1:5" ht="15.6">
      <c r="A72" s="124" t="s">
        <v>0</v>
      </c>
      <c r="B72" s="125"/>
      <c r="C72" s="291" t="s">
        <v>255</v>
      </c>
      <c r="D72" s="291"/>
    </row>
    <row r="73" spans="1:5">
      <c r="A73" s="155"/>
      <c r="B73" s="156"/>
      <c r="C73" s="157"/>
      <c r="D73" s="158"/>
    </row>
    <row r="74" spans="1:5">
      <c r="A74" s="155"/>
      <c r="B74" s="156"/>
      <c r="C74" s="157"/>
      <c r="D74" s="158"/>
    </row>
    <row r="75" spans="1:5">
      <c r="A75" s="155"/>
      <c r="B75" s="156"/>
      <c r="C75" s="157"/>
      <c r="D75" s="158"/>
    </row>
    <row r="76" spans="1:5">
      <c r="A76" s="155"/>
      <c r="B76" s="156"/>
      <c r="C76" s="157"/>
      <c r="D76" s="158"/>
    </row>
    <row r="77" spans="1:5">
      <c r="A77" s="155"/>
      <c r="B77" s="156"/>
      <c r="C77" s="157"/>
      <c r="D77" s="158"/>
    </row>
    <row r="78" spans="1:5">
      <c r="A78" s="155"/>
      <c r="B78" s="156"/>
      <c r="C78" s="157"/>
      <c r="D78" s="158"/>
    </row>
    <row r="79" spans="1:5">
      <c r="A79" s="155"/>
      <c r="B79" s="156"/>
      <c r="C79" s="157"/>
      <c r="D79" s="158"/>
    </row>
    <row r="80" spans="1:5">
      <c r="A80" s="155"/>
      <c r="B80" s="156"/>
      <c r="C80" s="157"/>
      <c r="D80" s="158"/>
    </row>
    <row r="81" spans="1:4">
      <c r="A81" s="155"/>
      <c r="B81" s="156"/>
      <c r="C81" s="157"/>
      <c r="D81" s="158"/>
    </row>
    <row r="82" spans="1:4">
      <c r="A82" s="155"/>
      <c r="B82" s="156"/>
      <c r="C82" s="157"/>
      <c r="D82" s="158"/>
    </row>
    <row r="83" spans="1:4">
      <c r="A83" s="155"/>
      <c r="B83" s="156"/>
      <c r="C83" s="157"/>
      <c r="D83" s="158"/>
    </row>
    <row r="84" spans="1:4">
      <c r="A84" s="155"/>
      <c r="B84" s="156"/>
      <c r="C84" s="157"/>
      <c r="D84" s="158"/>
    </row>
    <row r="85" spans="1:4">
      <c r="A85" s="155"/>
      <c r="B85" s="156"/>
      <c r="C85" s="157"/>
      <c r="D85" s="158"/>
    </row>
    <row r="86" spans="1:4">
      <c r="A86" s="155"/>
      <c r="B86" s="156"/>
      <c r="C86" s="157"/>
      <c r="D86" s="158"/>
    </row>
    <row r="87" spans="1:4">
      <c r="A87" s="155"/>
      <c r="B87" s="156"/>
      <c r="C87" s="157"/>
      <c r="D87" s="158"/>
    </row>
    <row r="88" spans="1:4">
      <c r="A88" s="155"/>
      <c r="B88" s="156"/>
      <c r="C88" s="157"/>
      <c r="D88" s="158"/>
    </row>
    <row r="89" spans="1:4">
      <c r="A89" s="155"/>
      <c r="B89" s="156"/>
      <c r="C89" s="157"/>
      <c r="D89" s="158"/>
    </row>
    <row r="90" spans="1:4">
      <c r="A90" s="155"/>
      <c r="B90" s="156"/>
      <c r="C90" s="157"/>
      <c r="D90" s="158"/>
    </row>
    <row r="91" spans="1:4">
      <c r="A91" s="155"/>
      <c r="B91" s="156"/>
      <c r="C91" s="157"/>
      <c r="D91" s="158"/>
    </row>
    <row r="92" spans="1:4">
      <c r="A92" s="155"/>
      <c r="B92" s="156"/>
      <c r="C92" s="157"/>
      <c r="D92" s="158"/>
    </row>
    <row r="93" spans="1:4">
      <c r="A93" s="155"/>
      <c r="B93" s="156"/>
      <c r="C93" s="157"/>
      <c r="D93" s="158"/>
    </row>
    <row r="94" spans="1:4">
      <c r="A94" s="155"/>
      <c r="B94" s="156"/>
      <c r="C94" s="157"/>
      <c r="D94" s="158"/>
    </row>
    <row r="95" spans="1:4">
      <c r="A95" s="155"/>
      <c r="B95" s="156"/>
      <c r="C95" s="157"/>
      <c r="D95" s="158"/>
    </row>
    <row r="96" spans="1:4">
      <c r="A96" s="155"/>
      <c r="B96" s="156"/>
      <c r="C96" s="157"/>
      <c r="D96" s="158"/>
    </row>
    <row r="97" spans="1:4">
      <c r="A97" s="155"/>
      <c r="B97" s="156"/>
      <c r="C97" s="157"/>
      <c r="D97" s="158"/>
    </row>
    <row r="98" spans="1:4">
      <c r="A98" s="155"/>
      <c r="B98" s="156"/>
      <c r="C98" s="157"/>
      <c r="D98" s="158"/>
    </row>
    <row r="99" spans="1:4">
      <c r="A99" s="155"/>
      <c r="B99" s="156"/>
      <c r="C99" s="157"/>
      <c r="D99" s="158"/>
    </row>
    <row r="100" spans="1:4">
      <c r="A100" s="155"/>
      <c r="B100" s="156"/>
      <c r="C100" s="157"/>
      <c r="D100" s="158"/>
    </row>
    <row r="101" spans="1:4">
      <c r="A101" s="155"/>
      <c r="B101" s="156"/>
      <c r="C101" s="157"/>
      <c r="D101" s="158"/>
    </row>
    <row r="102" spans="1:4">
      <c r="A102" s="155"/>
      <c r="B102" s="156"/>
      <c r="C102" s="157"/>
      <c r="D102" s="158"/>
    </row>
    <row r="103" spans="1:4">
      <c r="A103" s="155"/>
      <c r="B103" s="156"/>
      <c r="C103" s="157"/>
      <c r="D103" s="158"/>
    </row>
    <row r="104" spans="1:4">
      <c r="A104" s="155"/>
      <c r="B104" s="156"/>
      <c r="C104" s="157"/>
      <c r="D104" s="158"/>
    </row>
    <row r="105" spans="1:4">
      <c r="A105" s="155"/>
      <c r="B105" s="156"/>
      <c r="C105" s="157"/>
      <c r="D105" s="158"/>
    </row>
    <row r="106" spans="1:4">
      <c r="A106" s="155"/>
      <c r="B106" s="156"/>
      <c r="C106" s="157"/>
      <c r="D106" s="158"/>
    </row>
    <row r="107" spans="1:4">
      <c r="A107" s="155"/>
      <c r="B107" s="156"/>
      <c r="C107" s="157"/>
      <c r="D107" s="158"/>
    </row>
    <row r="108" spans="1:4">
      <c r="A108" s="155"/>
      <c r="B108" s="156"/>
      <c r="C108" s="157"/>
      <c r="D108" s="158"/>
    </row>
    <row r="109" spans="1:4">
      <c r="A109" s="155"/>
      <c r="B109" s="156"/>
      <c r="C109" s="157"/>
      <c r="D109" s="158"/>
    </row>
    <row r="110" spans="1:4">
      <c r="A110" s="155"/>
      <c r="B110" s="156"/>
      <c r="C110" s="157"/>
      <c r="D110" s="158"/>
    </row>
    <row r="111" spans="1:4">
      <c r="A111" s="155"/>
      <c r="B111" s="156"/>
      <c r="C111" s="157"/>
      <c r="D111" s="158"/>
    </row>
    <row r="112" spans="1:4">
      <c r="A112" s="155"/>
      <c r="B112" s="156"/>
      <c r="C112" s="157"/>
      <c r="D112" s="158"/>
    </row>
    <row r="113" spans="1:4">
      <c r="A113" s="155"/>
      <c r="B113" s="156"/>
      <c r="C113" s="157"/>
      <c r="D113" s="158"/>
    </row>
    <row r="114" spans="1:4">
      <c r="A114" s="155"/>
      <c r="B114" s="156"/>
      <c r="C114" s="157"/>
      <c r="D114" s="158"/>
    </row>
    <row r="115" spans="1:4">
      <c r="A115" s="155"/>
      <c r="B115" s="156"/>
      <c r="C115" s="157"/>
      <c r="D115" s="158"/>
    </row>
    <row r="116" spans="1:4">
      <c r="A116" s="155"/>
      <c r="B116" s="156"/>
      <c r="C116" s="157"/>
      <c r="D116" s="158"/>
    </row>
    <row r="117" spans="1:4">
      <c r="A117" s="155"/>
      <c r="B117" s="156"/>
      <c r="C117" s="157"/>
      <c r="D117" s="158"/>
    </row>
    <row r="118" spans="1:4">
      <c r="A118" s="155"/>
      <c r="B118" s="156"/>
      <c r="C118" s="157"/>
      <c r="D118" s="158"/>
    </row>
    <row r="119" spans="1:4">
      <c r="A119" s="155"/>
      <c r="B119" s="156"/>
      <c r="C119" s="157"/>
      <c r="D119" s="158"/>
    </row>
    <row r="120" spans="1:4">
      <c r="A120" s="155"/>
      <c r="B120" s="156"/>
      <c r="C120" s="157"/>
      <c r="D120" s="158"/>
    </row>
    <row r="121" spans="1:4">
      <c r="A121" s="155"/>
      <c r="B121" s="156"/>
      <c r="C121" s="157"/>
      <c r="D121" s="158"/>
    </row>
    <row r="122" spans="1:4">
      <c r="A122" s="155"/>
      <c r="B122" s="156"/>
      <c r="C122" s="157"/>
      <c r="D122" s="158"/>
    </row>
    <row r="123" spans="1:4">
      <c r="A123" s="155"/>
      <c r="B123" s="156"/>
      <c r="C123" s="157"/>
      <c r="D123" s="158"/>
    </row>
    <row r="124" spans="1:4">
      <c r="A124" s="155"/>
      <c r="B124" s="156"/>
      <c r="C124" s="157"/>
      <c r="D124" s="158"/>
    </row>
    <row r="125" spans="1:4">
      <c r="A125" s="155"/>
      <c r="B125" s="156"/>
      <c r="C125" s="157"/>
      <c r="D125" s="158"/>
    </row>
    <row r="126" spans="1:4">
      <c r="A126" s="155"/>
      <c r="B126" s="156"/>
      <c r="C126" s="157"/>
      <c r="D126" s="158"/>
    </row>
    <row r="127" spans="1:4">
      <c r="A127" s="155"/>
      <c r="B127" s="156"/>
      <c r="C127" s="157"/>
      <c r="D127" s="158"/>
    </row>
    <row r="128" spans="1:4">
      <c r="A128" s="155"/>
      <c r="B128" s="156"/>
      <c r="C128" s="157"/>
      <c r="D128" s="158"/>
    </row>
    <row r="129" spans="1:4">
      <c r="A129" s="155"/>
      <c r="B129" s="156"/>
      <c r="C129" s="157"/>
      <c r="D129" s="158"/>
    </row>
    <row r="130" spans="1:4">
      <c r="A130" s="155"/>
      <c r="B130" s="156"/>
      <c r="C130" s="157"/>
      <c r="D130" s="158"/>
    </row>
    <row r="131" spans="1:4">
      <c r="A131" s="155"/>
      <c r="B131" s="156"/>
      <c r="C131" s="157"/>
      <c r="D131" s="158"/>
    </row>
    <row r="132" spans="1:4">
      <c r="A132" s="155"/>
      <c r="B132" s="156"/>
      <c r="C132" s="157"/>
      <c r="D132" s="158"/>
    </row>
    <row r="133" spans="1:4">
      <c r="A133" s="155"/>
      <c r="B133" s="156"/>
      <c r="C133" s="157"/>
      <c r="D133" s="158"/>
    </row>
    <row r="134" spans="1:4">
      <c r="A134" s="155"/>
      <c r="B134" s="156"/>
      <c r="C134" s="157"/>
      <c r="D134" s="158"/>
    </row>
    <row r="135" spans="1:4">
      <c r="A135" s="155"/>
      <c r="B135" s="156"/>
      <c r="C135" s="157"/>
      <c r="D135" s="158"/>
    </row>
    <row r="136" spans="1:4">
      <c r="A136" s="155"/>
      <c r="B136" s="156"/>
      <c r="C136" s="157"/>
      <c r="D136" s="158"/>
    </row>
    <row r="137" spans="1:4">
      <c r="A137" s="155"/>
      <c r="B137" s="156"/>
      <c r="C137" s="157"/>
      <c r="D137" s="158"/>
    </row>
    <row r="138" spans="1:4">
      <c r="A138" s="19"/>
      <c r="B138" s="159"/>
      <c r="C138" s="19"/>
      <c r="D138" s="19"/>
    </row>
    <row r="139" spans="1:4">
      <c r="A139" s="19"/>
      <c r="B139" s="159"/>
      <c r="C139" s="19"/>
      <c r="D139" s="19"/>
    </row>
    <row r="140" spans="1:4">
      <c r="A140" s="19"/>
      <c r="B140" s="159"/>
      <c r="C140" s="19"/>
      <c r="D140" s="19"/>
    </row>
    <row r="141" spans="1:4">
      <c r="A141" s="19"/>
      <c r="B141" s="159"/>
      <c r="C141" s="19"/>
      <c r="D141" s="19"/>
    </row>
    <row r="142" spans="1:4">
      <c r="A142" s="19"/>
      <c r="B142" s="159"/>
      <c r="C142" s="19"/>
      <c r="D142" s="19"/>
    </row>
    <row r="143" spans="1:4">
      <c r="A143" s="19"/>
      <c r="B143" s="159"/>
      <c r="C143" s="19"/>
      <c r="D143" s="19"/>
    </row>
    <row r="144" spans="1:4">
      <c r="A144" s="19"/>
      <c r="B144" s="159"/>
      <c r="C144" s="19"/>
      <c r="D144" s="19"/>
    </row>
    <row r="145" spans="1:4">
      <c r="A145" s="19"/>
      <c r="B145" s="159"/>
      <c r="C145" s="19"/>
      <c r="D145" s="19"/>
    </row>
    <row r="146" spans="1:4">
      <c r="A146" s="19"/>
      <c r="B146" s="159"/>
      <c r="C146" s="19"/>
      <c r="D146" s="19"/>
    </row>
    <row r="147" spans="1:4">
      <c r="A147" s="19"/>
      <c r="B147" s="159"/>
      <c r="C147" s="19"/>
      <c r="D147" s="19"/>
    </row>
    <row r="148" spans="1:4">
      <c r="A148" s="19"/>
      <c r="B148" s="159"/>
      <c r="C148" s="19"/>
      <c r="D148" s="19"/>
    </row>
    <row r="149" spans="1:4">
      <c r="A149" s="19"/>
      <c r="B149" s="159"/>
      <c r="C149" s="19"/>
      <c r="D149" s="19"/>
    </row>
    <row r="150" spans="1:4">
      <c r="A150" s="19"/>
      <c r="B150" s="159"/>
      <c r="C150" s="19"/>
      <c r="D150" s="19"/>
    </row>
    <row r="151" spans="1:4">
      <c r="A151" s="19"/>
      <c r="B151" s="159"/>
      <c r="C151" s="19"/>
      <c r="D151" s="19"/>
    </row>
    <row r="152" spans="1:4">
      <c r="A152" s="160"/>
      <c r="B152" s="159"/>
      <c r="C152" s="160"/>
      <c r="D152" s="160"/>
    </row>
    <row r="153" spans="1:4">
      <c r="A153" s="160"/>
      <c r="B153" s="159"/>
      <c r="C153" s="160"/>
      <c r="D153" s="160"/>
    </row>
    <row r="154" spans="1:4">
      <c r="A154" s="160"/>
      <c r="B154" s="159"/>
      <c r="C154" s="160"/>
      <c r="D154" s="160"/>
    </row>
    <row r="155" spans="1:4">
      <c r="A155" s="160"/>
      <c r="B155" s="159"/>
      <c r="C155" s="160"/>
      <c r="D155" s="160"/>
    </row>
    <row r="156" spans="1:4">
      <c r="A156" s="160"/>
      <c r="B156" s="159"/>
      <c r="C156" s="160"/>
      <c r="D156" s="160"/>
    </row>
    <row r="157" spans="1:4">
      <c r="A157" s="160"/>
      <c r="B157" s="159"/>
      <c r="C157" s="160"/>
      <c r="D157" s="160"/>
    </row>
    <row r="158" spans="1:4">
      <c r="A158" s="160"/>
      <c r="B158" s="159"/>
      <c r="C158" s="160"/>
      <c r="D158" s="160"/>
    </row>
    <row r="159" spans="1:4">
      <c r="A159" s="160"/>
      <c r="B159" s="159"/>
      <c r="C159" s="160"/>
      <c r="D159" s="160"/>
    </row>
    <row r="160" spans="1:4">
      <c r="A160" s="160"/>
      <c r="B160" s="159"/>
      <c r="C160" s="160"/>
      <c r="D160" s="160"/>
    </row>
    <row r="161" spans="1:4">
      <c r="A161" s="160"/>
      <c r="B161" s="159"/>
      <c r="C161" s="160"/>
      <c r="D161" s="160"/>
    </row>
    <row r="162" spans="1:4">
      <c r="A162" s="160"/>
      <c r="B162" s="159"/>
      <c r="C162" s="160"/>
      <c r="D162" s="160"/>
    </row>
    <row r="163" spans="1:4">
      <c r="A163" s="160"/>
      <c r="B163" s="159"/>
      <c r="C163" s="160"/>
      <c r="D163" s="160"/>
    </row>
    <row r="164" spans="1:4">
      <c r="A164" s="160"/>
      <c r="B164" s="159"/>
      <c r="C164" s="160"/>
      <c r="D164" s="160"/>
    </row>
    <row r="165" spans="1:4">
      <c r="A165" s="160"/>
      <c r="B165" s="159"/>
      <c r="C165" s="160"/>
      <c r="D165" s="160"/>
    </row>
    <row r="166" spans="1:4">
      <c r="A166" s="160"/>
      <c r="B166" s="159"/>
      <c r="C166" s="160"/>
      <c r="D166" s="160"/>
    </row>
    <row r="167" spans="1:4">
      <c r="A167" s="160"/>
      <c r="B167" s="159"/>
      <c r="C167" s="160"/>
      <c r="D167" s="160"/>
    </row>
    <row r="168" spans="1:4">
      <c r="A168" s="160"/>
      <c r="B168" s="159"/>
      <c r="C168" s="160"/>
      <c r="D168" s="160"/>
    </row>
    <row r="169" spans="1:4">
      <c r="A169" s="160"/>
      <c r="B169" s="159"/>
      <c r="C169" s="160"/>
      <c r="D169" s="160"/>
    </row>
    <row r="170" spans="1:4">
      <c r="A170" s="160"/>
      <c r="B170" s="159"/>
      <c r="C170" s="160"/>
      <c r="D170" s="160"/>
    </row>
    <row r="171" spans="1:4">
      <c r="A171" s="160"/>
      <c r="B171" s="159"/>
      <c r="C171" s="160"/>
      <c r="D171" s="160"/>
    </row>
    <row r="172" spans="1:4">
      <c r="A172" s="160"/>
      <c r="B172" s="159"/>
      <c r="C172" s="160"/>
      <c r="D172" s="160"/>
    </row>
    <row r="173" spans="1:4">
      <c r="A173" s="160"/>
      <c r="B173" s="159"/>
      <c r="C173" s="160"/>
      <c r="D173" s="160"/>
    </row>
    <row r="174" spans="1:4">
      <c r="A174" s="160"/>
      <c r="B174" s="159"/>
      <c r="C174" s="160"/>
      <c r="D174" s="160"/>
    </row>
    <row r="175" spans="1:4">
      <c r="A175" s="160"/>
      <c r="B175" s="159"/>
      <c r="C175" s="160"/>
      <c r="D175" s="160"/>
    </row>
    <row r="176" spans="1:4">
      <c r="A176" s="160"/>
      <c r="B176" s="159"/>
      <c r="C176" s="160"/>
      <c r="D176" s="160"/>
    </row>
    <row r="177" spans="1:4">
      <c r="A177" s="160"/>
      <c r="B177" s="159"/>
      <c r="C177" s="160"/>
      <c r="D177" s="160"/>
    </row>
    <row r="178" spans="1:4">
      <c r="A178" s="160"/>
      <c r="B178" s="159"/>
      <c r="C178" s="160"/>
      <c r="D178" s="160"/>
    </row>
    <row r="179" spans="1:4">
      <c r="A179" s="160"/>
      <c r="B179" s="159"/>
      <c r="C179" s="160"/>
      <c r="D179" s="160"/>
    </row>
    <row r="180" spans="1:4">
      <c r="A180" s="160"/>
      <c r="B180" s="159"/>
      <c r="C180" s="160"/>
      <c r="D180" s="160"/>
    </row>
    <row r="181" spans="1:4">
      <c r="A181" s="160"/>
      <c r="B181" s="159"/>
      <c r="C181" s="160"/>
      <c r="D181" s="160"/>
    </row>
    <row r="182" spans="1:4">
      <c r="A182" s="160"/>
      <c r="B182" s="159"/>
      <c r="C182" s="160"/>
      <c r="D182" s="160"/>
    </row>
    <row r="183" spans="1:4">
      <c r="A183" s="160"/>
      <c r="B183" s="159"/>
      <c r="C183" s="160"/>
      <c r="D183" s="160"/>
    </row>
    <row r="184" spans="1:4">
      <c r="A184" s="160"/>
      <c r="B184" s="159"/>
      <c r="C184" s="160"/>
      <c r="D184" s="160"/>
    </row>
    <row r="185" spans="1:4">
      <c r="A185" s="160"/>
      <c r="B185" s="159"/>
      <c r="C185" s="160"/>
      <c r="D185" s="160"/>
    </row>
    <row r="186" spans="1:4">
      <c r="A186" s="160"/>
      <c r="B186" s="159"/>
      <c r="C186" s="160"/>
      <c r="D186" s="160"/>
    </row>
    <row r="187" spans="1:4">
      <c r="A187" s="160"/>
      <c r="B187" s="159"/>
      <c r="C187" s="160"/>
      <c r="D187" s="160"/>
    </row>
    <row r="188" spans="1:4">
      <c r="A188" s="160"/>
      <c r="B188" s="159"/>
      <c r="C188" s="160"/>
      <c r="D188" s="160"/>
    </row>
    <row r="189" spans="1:4">
      <c r="A189" s="160"/>
      <c r="B189" s="159"/>
      <c r="C189" s="160"/>
      <c r="D189" s="160"/>
    </row>
    <row r="190" spans="1:4">
      <c r="A190" s="160"/>
      <c r="B190" s="159"/>
      <c r="C190" s="160"/>
      <c r="D190" s="160"/>
    </row>
    <row r="191" spans="1:4">
      <c r="A191" s="160"/>
      <c r="B191" s="159"/>
      <c r="C191" s="160"/>
      <c r="D191" s="160"/>
    </row>
    <row r="192" spans="1:4">
      <c r="A192" s="160"/>
      <c r="B192" s="159"/>
      <c r="C192" s="160"/>
      <c r="D192" s="160"/>
    </row>
    <row r="193" spans="1:4">
      <c r="A193" s="160"/>
      <c r="B193" s="159"/>
      <c r="C193" s="160"/>
      <c r="D193" s="160"/>
    </row>
    <row r="194" spans="1:4">
      <c r="A194" s="160"/>
      <c r="B194" s="159"/>
      <c r="C194" s="160"/>
      <c r="D194" s="160"/>
    </row>
    <row r="195" spans="1:4">
      <c r="A195" s="160"/>
      <c r="B195" s="159"/>
      <c r="C195" s="160"/>
      <c r="D195" s="160"/>
    </row>
    <row r="196" spans="1:4">
      <c r="A196" s="160"/>
      <c r="B196" s="159"/>
      <c r="C196" s="160"/>
      <c r="D196" s="160"/>
    </row>
    <row r="197" spans="1:4">
      <c r="A197" s="160"/>
      <c r="B197" s="159"/>
      <c r="C197" s="160"/>
      <c r="D197" s="160"/>
    </row>
    <row r="198" spans="1:4">
      <c r="A198" s="160"/>
      <c r="B198" s="159"/>
      <c r="C198" s="160"/>
      <c r="D198" s="160"/>
    </row>
    <row r="199" spans="1:4">
      <c r="A199" s="160"/>
      <c r="B199" s="159"/>
      <c r="C199" s="160"/>
      <c r="D199" s="160"/>
    </row>
    <row r="200" spans="1:4">
      <c r="A200" s="160"/>
      <c r="B200" s="159"/>
      <c r="C200" s="160"/>
      <c r="D200" s="160"/>
    </row>
    <row r="201" spans="1:4">
      <c r="A201" s="160"/>
      <c r="B201" s="159"/>
      <c r="C201" s="160"/>
      <c r="D201" s="160"/>
    </row>
    <row r="202" spans="1:4">
      <c r="A202" s="160"/>
      <c r="B202" s="159"/>
      <c r="C202" s="160"/>
      <c r="D202" s="160"/>
    </row>
    <row r="203" spans="1:4">
      <c r="A203" s="160"/>
      <c r="B203" s="159"/>
      <c r="C203" s="160"/>
      <c r="D203" s="160"/>
    </row>
  </sheetData>
  <mergeCells count="53">
    <mergeCell ref="A20:A21"/>
    <mergeCell ref="B20:B21"/>
    <mergeCell ref="A15:D15"/>
    <mergeCell ref="A17:A18"/>
    <mergeCell ref="B17:B18"/>
    <mergeCell ref="C17:C18"/>
    <mergeCell ref="D17:D18"/>
    <mergeCell ref="A22:A23"/>
    <mergeCell ref="B22:B23"/>
    <mergeCell ref="A24:A25"/>
    <mergeCell ref="B24:B25"/>
    <mergeCell ref="A26:A27"/>
    <mergeCell ref="B26:B27"/>
    <mergeCell ref="A28:A31"/>
    <mergeCell ref="B28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7:A68"/>
    <mergeCell ref="B67:B68"/>
    <mergeCell ref="A69:C69"/>
    <mergeCell ref="C72:D72"/>
    <mergeCell ref="A60:A61"/>
    <mergeCell ref="B60:B61"/>
    <mergeCell ref="A62:A64"/>
    <mergeCell ref="B62:B64"/>
    <mergeCell ref="A65:A66"/>
    <mergeCell ref="B65:B66"/>
  </mergeCells>
  <pageMargins left="0.78740157480314965" right="0.39370078740157483" top="0.78740157480314965" bottom="0.39370078740157483" header="0.31496062992125984" footer="0.31496062992125984"/>
  <pageSetup paperSize="9" scale="85" orientation="portrait" verticalDpi="0" r:id="rId1"/>
  <headerFooter differentFirst="1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activeCell="A9" sqref="A9"/>
    </sheetView>
  </sheetViews>
  <sheetFormatPr defaultColWidth="8.88671875" defaultRowHeight="13.8"/>
  <cols>
    <col min="1" max="1" width="72.109375" style="162" customWidth="1"/>
    <col min="2" max="2" width="31" style="162" customWidth="1"/>
    <col min="3" max="3" width="17.77734375" style="162" customWidth="1"/>
    <col min="4" max="16384" width="8.88671875" style="162"/>
  </cols>
  <sheetData>
    <row r="1" spans="1:8">
      <c r="B1" s="163"/>
      <c r="C1" s="164"/>
    </row>
    <row r="2" spans="1:8">
      <c r="B2" s="163" t="s">
        <v>770</v>
      </c>
      <c r="C2" s="164"/>
    </row>
    <row r="3" spans="1:8">
      <c r="B3" s="163" t="s">
        <v>710</v>
      </c>
      <c r="C3" s="164"/>
    </row>
    <row r="4" spans="1:8">
      <c r="B4" s="163" t="s">
        <v>711</v>
      </c>
      <c r="C4" s="164"/>
    </row>
    <row r="5" spans="1:8">
      <c r="B5" s="163" t="s">
        <v>712</v>
      </c>
      <c r="C5" s="164"/>
    </row>
    <row r="6" spans="1:8">
      <c r="B6" s="165" t="s">
        <v>783</v>
      </c>
      <c r="C6" s="163"/>
    </row>
    <row r="7" spans="1:8" ht="15.6">
      <c r="B7" s="166"/>
      <c r="C7" s="163"/>
    </row>
    <row r="8" spans="1:8">
      <c r="B8" s="162" t="s">
        <v>713</v>
      </c>
      <c r="C8" s="163"/>
    </row>
    <row r="9" spans="1:8">
      <c r="B9" s="162" t="s">
        <v>714</v>
      </c>
      <c r="C9" s="163"/>
    </row>
    <row r="10" spans="1:8">
      <c r="A10" s="167"/>
      <c r="B10" s="162" t="s">
        <v>715</v>
      </c>
      <c r="C10" s="163"/>
      <c r="D10" s="167"/>
      <c r="E10" s="168"/>
      <c r="F10" s="168"/>
      <c r="G10" s="168"/>
      <c r="H10" s="158"/>
    </row>
    <row r="11" spans="1:8">
      <c r="A11" s="167"/>
      <c r="B11" s="162" t="s">
        <v>712</v>
      </c>
      <c r="C11" s="163"/>
      <c r="D11" s="167"/>
      <c r="E11" s="168"/>
      <c r="F11" s="168"/>
      <c r="G11" s="168"/>
      <c r="H11" s="158"/>
    </row>
    <row r="12" spans="1:8">
      <c r="A12" s="167"/>
      <c r="B12" s="162" t="s">
        <v>716</v>
      </c>
      <c r="C12" s="163"/>
      <c r="D12" s="167"/>
      <c r="E12" s="168"/>
      <c r="F12" s="168"/>
      <c r="G12" s="168"/>
      <c r="H12" s="158"/>
    </row>
    <row r="13" spans="1:8">
      <c r="A13" s="169"/>
      <c r="B13" s="170"/>
      <c r="C13" s="171"/>
      <c r="D13" s="169"/>
      <c r="E13" s="172"/>
      <c r="F13" s="172"/>
      <c r="G13" s="172"/>
      <c r="H13" s="173"/>
    </row>
    <row r="14" spans="1:8">
      <c r="A14" s="169"/>
      <c r="B14" s="170"/>
      <c r="C14" s="171"/>
      <c r="D14" s="169"/>
      <c r="E14" s="172"/>
      <c r="F14" s="172"/>
      <c r="G14" s="172"/>
      <c r="H14" s="173"/>
    </row>
    <row r="15" spans="1:8" ht="36" customHeight="1">
      <c r="A15" s="320" t="s">
        <v>717</v>
      </c>
      <c r="B15" s="321"/>
      <c r="C15" s="321"/>
    </row>
    <row r="16" spans="1:8">
      <c r="B16" s="322" t="s">
        <v>718</v>
      </c>
      <c r="C16" s="322"/>
    </row>
    <row r="17" spans="1:5" ht="15.6">
      <c r="A17" s="174" t="s">
        <v>68</v>
      </c>
      <c r="B17" s="174" t="s">
        <v>258</v>
      </c>
      <c r="C17" s="174" t="s">
        <v>719</v>
      </c>
    </row>
    <row r="18" spans="1:5" ht="15.6">
      <c r="A18" s="175" t="s">
        <v>720</v>
      </c>
      <c r="B18" s="176" t="s">
        <v>721</v>
      </c>
      <c r="C18" s="177">
        <f>C19+C22+C27+C36</f>
        <v>12197.748309999974</v>
      </c>
      <c r="D18" s="178"/>
      <c r="E18" s="179"/>
    </row>
    <row r="19" spans="1:5" ht="15.6">
      <c r="A19" s="175" t="s">
        <v>722</v>
      </c>
      <c r="B19" s="176" t="s">
        <v>723</v>
      </c>
      <c r="C19" s="177">
        <f>C20</f>
        <v>25843.589619999999</v>
      </c>
      <c r="D19" s="179"/>
    </row>
    <row r="20" spans="1:5" ht="31.2">
      <c r="A20" s="180" t="s">
        <v>724</v>
      </c>
      <c r="B20" s="181" t="s">
        <v>725</v>
      </c>
      <c r="C20" s="182">
        <f>C21</f>
        <v>25843.589619999999</v>
      </c>
      <c r="D20" s="178"/>
    </row>
    <row r="21" spans="1:5" ht="31.2">
      <c r="A21" s="180" t="s">
        <v>726</v>
      </c>
      <c r="B21" s="181" t="s">
        <v>727</v>
      </c>
      <c r="C21" s="182">
        <v>25843.589619999999</v>
      </c>
    </row>
    <row r="22" spans="1:5" ht="31.2">
      <c r="A22" s="175" t="s">
        <v>728</v>
      </c>
      <c r="B22" s="176" t="s">
        <v>729</v>
      </c>
      <c r="C22" s="177">
        <f>C23+C25</f>
        <v>-18644.900000000001</v>
      </c>
    </row>
    <row r="23" spans="1:5" ht="46.8">
      <c r="A23" s="183" t="s">
        <v>730</v>
      </c>
      <c r="B23" s="184" t="s">
        <v>731</v>
      </c>
      <c r="C23" s="182">
        <f>C24</f>
        <v>0</v>
      </c>
    </row>
    <row r="24" spans="1:5" ht="46.8">
      <c r="A24" s="183" t="s">
        <v>730</v>
      </c>
      <c r="B24" s="184" t="s">
        <v>732</v>
      </c>
      <c r="C24" s="182">
        <v>0</v>
      </c>
    </row>
    <row r="25" spans="1:5" ht="46.8">
      <c r="A25" s="180" t="s">
        <v>733</v>
      </c>
      <c r="B25" s="181" t="s">
        <v>734</v>
      </c>
      <c r="C25" s="185">
        <f>C26</f>
        <v>-18644.900000000001</v>
      </c>
    </row>
    <row r="26" spans="1:5" ht="46.8">
      <c r="A26" s="180" t="s">
        <v>735</v>
      </c>
      <c r="B26" s="181" t="s">
        <v>736</v>
      </c>
      <c r="C26" s="185">
        <v>-18644.900000000001</v>
      </c>
    </row>
    <row r="27" spans="1:5" ht="20.399999999999999" customHeight="1">
      <c r="A27" s="175" t="s">
        <v>772</v>
      </c>
      <c r="B27" s="176" t="s">
        <v>737</v>
      </c>
      <c r="C27" s="186">
        <f>C28+C32</f>
        <v>4869.0586899999762</v>
      </c>
      <c r="D27" s="178"/>
      <c r="E27" s="178"/>
    </row>
    <row r="28" spans="1:5" ht="15.6">
      <c r="A28" s="180" t="s">
        <v>738</v>
      </c>
      <c r="B28" s="181" t="s">
        <v>739</v>
      </c>
      <c r="C28" s="185">
        <f>C29</f>
        <v>-774166.79131</v>
      </c>
      <c r="D28" s="179"/>
    </row>
    <row r="29" spans="1:5" ht="15.6">
      <c r="A29" s="180" t="s">
        <v>740</v>
      </c>
      <c r="B29" s="181" t="s">
        <v>741</v>
      </c>
      <c r="C29" s="182">
        <f>C30</f>
        <v>-774166.79131</v>
      </c>
    </row>
    <row r="30" spans="1:5" ht="15.6">
      <c r="A30" s="180" t="s">
        <v>742</v>
      </c>
      <c r="B30" s="181" t="s">
        <v>743</v>
      </c>
      <c r="C30" s="182">
        <f>C31</f>
        <v>-774166.79131</v>
      </c>
    </row>
    <row r="31" spans="1:5" ht="31.2">
      <c r="A31" s="180" t="s">
        <v>744</v>
      </c>
      <c r="B31" s="181" t="s">
        <v>745</v>
      </c>
      <c r="C31" s="182">
        <f>-748193.20169-25843.58962-130</f>
        <v>-774166.79131</v>
      </c>
    </row>
    <row r="32" spans="1:5" ht="15.6">
      <c r="A32" s="180" t="s">
        <v>746</v>
      </c>
      <c r="B32" s="181" t="s">
        <v>747</v>
      </c>
      <c r="C32" s="182">
        <f>C33</f>
        <v>779035.85</v>
      </c>
    </row>
    <row r="33" spans="1:3" ht="15.6">
      <c r="A33" s="187" t="s">
        <v>748</v>
      </c>
      <c r="B33" s="188" t="s">
        <v>749</v>
      </c>
      <c r="C33" s="189">
        <f>C34</f>
        <v>779035.85</v>
      </c>
    </row>
    <row r="34" spans="1:3" ht="15.6">
      <c r="A34" s="187" t="s">
        <v>750</v>
      </c>
      <c r="B34" s="190" t="s">
        <v>751</v>
      </c>
      <c r="C34" s="191">
        <f>C35</f>
        <v>779035.85</v>
      </c>
    </row>
    <row r="35" spans="1:3" ht="31.2">
      <c r="A35" s="187" t="s">
        <v>752</v>
      </c>
      <c r="B35" s="190" t="s">
        <v>753</v>
      </c>
      <c r="C35" s="191">
        <f>760390.95+18644.9</f>
        <v>779035.85</v>
      </c>
    </row>
    <row r="36" spans="1:3" ht="15.6">
      <c r="A36" s="192" t="s">
        <v>754</v>
      </c>
      <c r="B36" s="193" t="s">
        <v>755</v>
      </c>
      <c r="C36" s="194">
        <f>C37</f>
        <v>130</v>
      </c>
    </row>
    <row r="37" spans="1:3" ht="31.2">
      <c r="A37" s="192" t="s">
        <v>756</v>
      </c>
      <c r="B37" s="193" t="s">
        <v>757</v>
      </c>
      <c r="C37" s="194">
        <f>C38+C41</f>
        <v>130</v>
      </c>
    </row>
    <row r="38" spans="1:3" ht="31.2">
      <c r="A38" s="195" t="s">
        <v>758</v>
      </c>
      <c r="B38" s="193" t="s">
        <v>759</v>
      </c>
      <c r="C38" s="194">
        <f>C39</f>
        <v>130</v>
      </c>
    </row>
    <row r="39" spans="1:3" ht="46.8">
      <c r="A39" s="195" t="s">
        <v>760</v>
      </c>
      <c r="B39" s="193" t="s">
        <v>761</v>
      </c>
      <c r="C39" s="194">
        <v>130</v>
      </c>
    </row>
    <row r="40" spans="1:3" ht="46.8">
      <c r="A40" s="195" t="s">
        <v>762</v>
      </c>
      <c r="B40" s="193" t="s">
        <v>763</v>
      </c>
      <c r="C40" s="194">
        <v>130</v>
      </c>
    </row>
    <row r="41" spans="1:3" ht="31.2">
      <c r="A41" s="195" t="s">
        <v>764</v>
      </c>
      <c r="B41" s="193" t="s">
        <v>765</v>
      </c>
      <c r="C41" s="194"/>
    </row>
    <row r="42" spans="1:3" ht="30.6" customHeight="1">
      <c r="A42" s="195" t="s">
        <v>766</v>
      </c>
      <c r="B42" s="193" t="s">
        <v>767</v>
      </c>
      <c r="C42" s="194"/>
    </row>
    <row r="43" spans="1:3" ht="46.8">
      <c r="A43" s="195" t="s">
        <v>768</v>
      </c>
      <c r="B43" s="193" t="s">
        <v>769</v>
      </c>
      <c r="C43" s="194"/>
    </row>
    <row r="46" spans="1:3" ht="15.6">
      <c r="A46" s="196" t="s">
        <v>0</v>
      </c>
      <c r="B46" s="323" t="s">
        <v>771</v>
      </c>
      <c r="C46" s="323"/>
    </row>
  </sheetData>
  <mergeCells count="3">
    <mergeCell ref="A15:C15"/>
    <mergeCell ref="B16:C16"/>
    <mergeCell ref="B46:C46"/>
  </mergeCells>
  <pageMargins left="0.70866141732283472" right="0.70866141732283472" top="0.74803149606299213" bottom="0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прил1!Заголовки_для_печати</vt:lpstr>
      <vt:lpstr>прил2!Заголовки_для_печати</vt:lpstr>
      <vt:lpstr>прил3!Заголовки_для_печати</vt:lpstr>
      <vt:lpstr>прил4!Заголовки_для_печати</vt:lpstr>
      <vt:lpstr>прил5!Заголовки_для_печати</vt:lpstr>
      <vt:lpstr>прил6!Заголовки_для_печати</vt:lpstr>
      <vt:lpstr>прил1!Область_печати</vt:lpstr>
      <vt:lpstr>прил2!Область_печати</vt:lpstr>
      <vt:lpstr>прил3!Область_печати</vt:lpstr>
      <vt:lpstr>прил4!Область_печати</vt:lpstr>
      <vt:lpstr>прил7!Область_печати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Сергей</cp:lastModifiedBy>
  <cp:lastPrinted>2016-07-11T02:12:52Z</cp:lastPrinted>
  <dcterms:created xsi:type="dcterms:W3CDTF">2015-11-25T08:22:03Z</dcterms:created>
  <dcterms:modified xsi:type="dcterms:W3CDTF">2016-10-14T03:15:42Z</dcterms:modified>
</cp:coreProperties>
</file>